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工作表1" sheetId="1" r:id="rId4"/>
  </sheets>
  <definedNames/>
  <calcPr/>
  <extLst>
    <ext uri="GoogleSheetsCustomDataVersion2">
      <go:sheetsCustomData xmlns:go="http://customooxmlschemas.google.com/" r:id="rId5" roundtripDataChecksum="hTMN/vGk+7SkSp2gA5loecXXrb0q4CiGu4LvQc3F79Y="/>
    </ext>
  </extLst>
</workbook>
</file>

<file path=xl/sharedStrings.xml><?xml version="1.0" encoding="utf-8"?>
<sst xmlns="http://schemas.openxmlformats.org/spreadsheetml/2006/main" count="112" uniqueCount="105">
  <si>
    <r>
      <rPr>
        <rFont val="DFKai-SB"/>
        <color rgb="FF000000"/>
        <sz val="22.0"/>
      </rPr>
      <t xml:space="preserve">文藻外語大學學生會 </t>
    </r>
    <r>
      <rPr>
        <rFont val="Times New Roman"/>
        <color rgb="FF000000"/>
        <sz val="22.0"/>
      </rPr>
      <t>112-1</t>
    </r>
    <r>
      <rPr>
        <rFont val="DFKai-SB"/>
        <color rgb="FF000000"/>
        <sz val="22.0"/>
      </rPr>
      <t xml:space="preserve">學期總收支明細帳
</t>
    </r>
    <r>
      <rPr>
        <rFont val="DFKai-SB"/>
        <color rgb="FF000000"/>
        <sz val="18.0"/>
      </rPr>
      <t>單位：新台幣元</t>
    </r>
  </si>
  <si>
    <r>
      <rPr>
        <rFont val="DFKai-SB"/>
        <color theme="1"/>
        <sz val="12.0"/>
      </rPr>
      <t>科目</t>
    </r>
  </si>
  <si>
    <t>本期法定預算</t>
  </si>
  <si>
    <t>實際支出</t>
  </si>
  <si>
    <t>差異金額</t>
  </si>
  <si>
    <t>備註</t>
  </si>
  <si>
    <r>
      <rPr>
        <rFont val="DFKai-SB"/>
        <color theme="1"/>
        <sz val="12.0"/>
      </rPr>
      <t>類</t>
    </r>
  </si>
  <si>
    <r>
      <rPr>
        <rFont val="DFKai-SB"/>
        <color theme="1"/>
        <sz val="12.0"/>
      </rPr>
      <t>款</t>
    </r>
  </si>
  <si>
    <r>
      <rPr>
        <rFont val="DFKai-SB"/>
        <color theme="1"/>
        <sz val="12.0"/>
      </rPr>
      <t>科</t>
    </r>
  </si>
  <si>
    <r>
      <rPr>
        <rFont val="DFKai-SB"/>
        <color theme="1"/>
        <sz val="12.0"/>
      </rPr>
      <t>目</t>
    </r>
  </si>
  <si>
    <t>名稱</t>
  </si>
  <si>
    <r>
      <rPr>
        <rFont val="DFKai-SB"/>
        <color theme="1"/>
        <sz val="12.0"/>
      </rPr>
      <t>學生會</t>
    </r>
  </si>
  <si>
    <t>行政中心</t>
  </si>
  <si>
    <t>正副會長預算</t>
  </si>
  <si>
    <t>名片製作</t>
  </si>
  <si>
    <t>名片</t>
  </si>
  <si>
    <t>跨校交流參訪及評鑑</t>
  </si>
  <si>
    <t>交通費</t>
  </si>
  <si>
    <r>
      <rPr>
        <rFont val="DFKai-SB"/>
        <color theme="1"/>
        <sz val="12.0"/>
      </rPr>
      <t>十一校交流花費</t>
    </r>
    <r>
      <rPr>
        <rFont val="Times New Roman"/>
        <color theme="1"/>
        <sz val="12.0"/>
      </rPr>
      <t>3,160</t>
    </r>
    <r>
      <rPr>
        <rFont val="DFKai-SB"/>
        <color theme="1"/>
        <sz val="12.0"/>
      </rPr>
      <t>元</t>
    </r>
    <r>
      <rPr>
        <rFont val="Times New Roman"/>
        <color theme="1"/>
        <sz val="12.0"/>
      </rPr>
      <t>。</t>
    </r>
  </si>
  <si>
    <t>住宿費</t>
  </si>
  <si>
    <r>
      <rPr>
        <rFont val="DFKai-SB"/>
        <color theme="1"/>
        <sz val="12.0"/>
      </rPr>
      <t>十一校交流花費</t>
    </r>
    <r>
      <rPr>
        <rFont val="Times New Roman"/>
        <color theme="1"/>
        <sz val="12.0"/>
      </rPr>
      <t>9,595</t>
    </r>
    <r>
      <rPr>
        <rFont val="DFKai-SB"/>
        <color theme="1"/>
        <sz val="12.0"/>
      </rPr>
      <t>元</t>
    </r>
    <r>
      <rPr>
        <rFont val="Times New Roman"/>
        <color theme="1"/>
        <sz val="12.0"/>
      </rPr>
      <t>。</t>
    </r>
  </si>
  <si>
    <t>保險費</t>
  </si>
  <si>
    <r>
      <rPr>
        <rFont val="DFKai-SB"/>
        <color theme="1"/>
        <sz val="12.0"/>
      </rPr>
      <t>十一校交流花費</t>
    </r>
    <r>
      <rPr>
        <rFont val="Times New Roman"/>
        <color theme="1"/>
        <sz val="12.0"/>
      </rPr>
      <t>648</t>
    </r>
    <r>
      <rPr>
        <rFont val="DFKai-SB"/>
        <color theme="1"/>
        <sz val="12.0"/>
      </rPr>
      <t>元</t>
    </r>
    <r>
      <rPr>
        <rFont val="Times New Roman"/>
        <color theme="1"/>
        <sz val="12.0"/>
      </rPr>
      <t>。</t>
    </r>
  </si>
  <si>
    <t>餐費</t>
  </si>
  <si>
    <r>
      <rPr>
        <rFont val="DFKai-SB"/>
        <color theme="1"/>
        <sz val="12.0"/>
      </rPr>
      <t>三校交流花費</t>
    </r>
    <r>
      <rPr>
        <rFont val="Times New Roman"/>
        <color theme="1"/>
        <sz val="12.0"/>
      </rPr>
      <t>3,500</t>
    </r>
    <r>
      <rPr>
        <rFont val="DFKai-SB"/>
        <color theme="1"/>
        <sz val="12.0"/>
      </rPr>
      <t>元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十一校交流花費</t>
    </r>
    <r>
      <rPr>
        <rFont val="Times New Roman"/>
        <color theme="1"/>
        <sz val="12.0"/>
      </rPr>
      <t>6,005</t>
    </r>
    <r>
      <rPr>
        <rFont val="DFKai-SB"/>
        <color theme="1"/>
        <sz val="12.0"/>
      </rPr>
      <t>元</t>
    </r>
    <r>
      <rPr>
        <rFont val="Times New Roman"/>
        <color theme="1"/>
        <sz val="12.0"/>
      </rPr>
      <t>。</t>
    </r>
  </si>
  <si>
    <t>雜支</t>
  </si>
  <si>
    <r>
      <rPr>
        <rFont val="DFKai-SB"/>
        <color theme="1"/>
        <sz val="12.0"/>
      </rPr>
      <t>十一校交流花費</t>
    </r>
    <r>
      <rPr>
        <rFont val="Times New Roman"/>
        <color theme="1"/>
        <sz val="12.0"/>
      </rPr>
      <t>640</t>
    </r>
    <r>
      <rPr>
        <rFont val="DFKai-SB"/>
        <color theme="1"/>
        <sz val="12.0"/>
      </rPr>
      <t>元</t>
    </r>
    <r>
      <rPr>
        <rFont val="Times New Roman"/>
        <color theme="1"/>
        <sz val="12.0"/>
      </rPr>
      <t>。</t>
    </r>
  </si>
  <si>
    <t>園遊會</t>
  </si>
  <si>
    <t>販售品</t>
  </si>
  <si>
    <r>
      <rPr>
        <rFont val="DFKai-SB"/>
        <color theme="1"/>
        <sz val="12.0"/>
      </rPr>
      <t>因販售商品花費未達預算之金額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故實支金額減少</t>
    </r>
    <r>
      <rPr>
        <rFont val="Times New Roman"/>
        <color theme="1"/>
        <sz val="12.0"/>
      </rPr>
      <t>。</t>
    </r>
  </si>
  <si>
    <r>
      <rPr>
        <rFont val="DFKai-SB"/>
        <color theme="1"/>
        <sz val="12.0"/>
      </rPr>
      <t>學權部預算</t>
    </r>
  </si>
  <si>
    <t>民主牆</t>
  </si>
  <si>
    <t>議題海報</t>
  </si>
  <si>
    <r>
      <rPr>
        <rFont val="DFKai-SB"/>
        <color theme="1"/>
        <sz val="12.0"/>
      </rPr>
      <t>因廠商報價和預算不符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故實支金額增加</t>
    </r>
    <r>
      <rPr>
        <rFont val="Times New Roman"/>
        <color theme="1"/>
        <sz val="12.0"/>
      </rPr>
      <t>。</t>
    </r>
  </si>
  <si>
    <t>宣傳海報</t>
  </si>
  <si>
    <r>
      <rPr>
        <rFont val="DFKai-SB"/>
        <color theme="1"/>
        <sz val="12.0"/>
      </rPr>
      <t>因須購買的貼紙數量較預期數量多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故實支金額增加</t>
    </r>
    <r>
      <rPr>
        <rFont val="Times New Roman"/>
        <color theme="1"/>
        <sz val="12.0"/>
      </rPr>
      <t>。</t>
    </r>
  </si>
  <si>
    <r>
      <rPr>
        <rFont val="DFKai-SB"/>
        <color theme="1"/>
        <sz val="12.0"/>
      </rPr>
      <t>秘書處預算</t>
    </r>
  </si>
  <si>
    <t>會服購買</t>
  </si>
  <si>
    <t>會服</t>
  </si>
  <si>
    <t>運費</t>
  </si>
  <si>
    <r>
      <rPr>
        <rFont val="DFKai-SB"/>
        <color theme="1"/>
        <sz val="12.0"/>
      </rPr>
      <t>人資部預算</t>
    </r>
  </si>
  <si>
    <t>學生會新生徵選</t>
  </si>
  <si>
    <t>海報</t>
  </si>
  <si>
    <t>傳單</t>
  </si>
  <si>
    <r>
      <rPr>
        <rFont val="DFKai-SB"/>
        <color theme="1"/>
        <sz val="12.0"/>
      </rPr>
      <t>因廠商報價和預算不符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故實支金額增加</t>
    </r>
    <r>
      <rPr>
        <rFont val="Times New Roman"/>
        <color theme="1"/>
        <sz val="12.0"/>
      </rPr>
      <t>。</t>
    </r>
  </si>
  <si>
    <t>學生會行政中心期初幹部訓練</t>
  </si>
  <si>
    <r>
      <rPr>
        <rFont val="DFKai-SB"/>
        <color theme="1"/>
        <sz val="12.0"/>
      </rPr>
      <t>餐費</t>
    </r>
  </si>
  <si>
    <r>
      <rPr>
        <rFont val="DFKai-SB"/>
        <color theme="1"/>
        <sz val="12.0"/>
      </rPr>
      <t>因廠商報價和預算不符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故實支金額減少</t>
    </r>
    <r>
      <rPr>
        <rFont val="Times New Roman"/>
        <color theme="1"/>
        <sz val="12.0"/>
      </rPr>
      <t>。</t>
    </r>
  </si>
  <si>
    <t>學生會行政中心期中幹部訓練</t>
  </si>
  <si>
    <t>講師</t>
  </si>
  <si>
    <r>
      <rPr>
        <rFont val="DFKai-SB"/>
        <color theme="1"/>
        <sz val="12.0"/>
      </rPr>
      <t>因使用了行政補助款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未使用此筆經費，故實支金額減少</t>
    </r>
    <r>
      <rPr>
        <rFont val="Times New Roman"/>
        <color theme="1"/>
        <sz val="12.0"/>
      </rPr>
      <t>。</t>
    </r>
  </si>
  <si>
    <r>
      <rPr>
        <rFont val="DFKai-SB"/>
        <color theme="1"/>
        <sz val="12.0"/>
      </rPr>
      <t>因餐費支出低於原先預估的金額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故實支金額減少</t>
    </r>
    <r>
      <rPr>
        <rFont val="Times New Roman"/>
        <color theme="1"/>
        <sz val="12.0"/>
      </rPr>
      <t>。</t>
    </r>
  </si>
  <si>
    <t>社務部預算</t>
  </si>
  <si>
    <t>112學年度色彩繽紛暨社團登記展</t>
  </si>
  <si>
    <r>
      <rPr>
        <rFont val="DFKai-SB"/>
        <color theme="1"/>
        <sz val="12.0"/>
      </rPr>
      <t>治裝費</t>
    </r>
  </si>
  <si>
    <r>
      <rPr>
        <rFont val="DFKai-SB"/>
        <color theme="1"/>
        <sz val="12.0"/>
      </rPr>
      <t>因服裝有刪減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故實支金額減少</t>
    </r>
    <r>
      <rPr>
        <rFont val="Times New Roman"/>
        <color theme="1"/>
        <sz val="12.0"/>
      </rPr>
      <t>。</t>
    </r>
  </si>
  <si>
    <r>
      <rPr>
        <rFont val="DFKai-SB"/>
        <color theme="1"/>
        <sz val="12.0"/>
      </rPr>
      <t>公關部預算</t>
    </r>
  </si>
  <si>
    <t>新生導航-新生禮包</t>
  </si>
  <si>
    <t>紙袋</t>
  </si>
  <si>
    <r>
      <rPr>
        <rFont val="DFKai-SB"/>
        <color theme="1"/>
        <sz val="12.0"/>
      </rPr>
      <t>因有贊助商提供贊助</t>
    </r>
    <r>
      <rPr>
        <rFont val="Times New Roman"/>
        <color theme="1"/>
        <sz val="12.0"/>
      </rPr>
      <t>1,000</t>
    </r>
    <r>
      <rPr>
        <rFont val="DFKai-SB"/>
        <color theme="1"/>
        <sz val="12.0"/>
      </rPr>
      <t>元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故實支金額減少</t>
    </r>
    <r>
      <rPr>
        <rFont val="Times New Roman"/>
        <color theme="1"/>
        <sz val="12.0"/>
      </rPr>
      <t>。</t>
    </r>
  </si>
  <si>
    <t>學生會販售物品</t>
  </si>
  <si>
    <t>環保餐具</t>
  </si>
  <si>
    <t>杯套</t>
  </si>
  <si>
    <t>跨行手續費</t>
  </si>
  <si>
    <r>
      <rPr>
        <rFont val="DFKai-SB"/>
        <color theme="1"/>
        <sz val="12.0"/>
      </rPr>
      <t>因當初未計算到手續費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故實支金額增加</t>
    </r>
    <r>
      <rPr>
        <rFont val="Times New Roman"/>
        <color theme="1"/>
        <sz val="12.0"/>
      </rPr>
      <t>。</t>
    </r>
  </si>
  <si>
    <r>
      <rPr>
        <rFont val="DFKai-SB"/>
        <color theme="1"/>
        <sz val="12.0"/>
      </rPr>
      <t>特約商文宣品</t>
    </r>
  </si>
  <si>
    <t>環保水壺</t>
  </si>
  <si>
    <r>
      <rPr>
        <rFont val="DFKai-SB"/>
        <color theme="1"/>
        <sz val="12.0"/>
      </rPr>
      <t>設計部預算</t>
    </r>
  </si>
  <si>
    <r>
      <rPr>
        <rFont val="DFKai-SB"/>
        <color theme="1"/>
        <sz val="12.0"/>
      </rPr>
      <t>財務部預算</t>
    </r>
  </si>
  <si>
    <t>112-1學生會費補助款</t>
  </si>
  <si>
    <r>
      <rPr>
        <rFont val="DFKai-SB"/>
        <color theme="1"/>
        <sz val="12.0"/>
      </rPr>
      <t>學生會</t>
    </r>
  </si>
  <si>
    <r>
      <rPr>
        <rFont val="DFKai-SB"/>
        <color theme="1"/>
        <sz val="12.0"/>
      </rPr>
      <t>學生議會</t>
    </r>
  </si>
  <si>
    <r>
      <rPr>
        <rFont val="DFKai-SB"/>
        <color theme="1"/>
        <sz val="12.0"/>
      </rPr>
      <t>學生評議會</t>
    </r>
  </si>
  <si>
    <r>
      <rPr>
        <rFont val="DFKai-SB"/>
        <color theme="1"/>
        <sz val="12.0"/>
      </rPr>
      <t>系學會</t>
    </r>
  </si>
  <si>
    <r>
      <rPr>
        <rFont val="DFKai-SB"/>
        <color theme="1"/>
        <sz val="12.0"/>
      </rPr>
      <t>因部分社團未具有領取資格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部分社團未在時間內領取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故實支金額減少</t>
    </r>
    <r>
      <rPr>
        <rFont val="Times New Roman"/>
        <color theme="1"/>
        <sz val="12.0"/>
      </rPr>
      <t>。</t>
    </r>
  </si>
  <si>
    <r>
      <rPr>
        <rFont val="DFKai-SB"/>
        <color theme="1"/>
        <sz val="12.0"/>
      </rPr>
      <t>社團</t>
    </r>
  </si>
  <si>
    <r>
      <rPr>
        <rFont val="DFKai-SB"/>
        <color theme="1"/>
        <sz val="12.0"/>
      </rPr>
      <t>畢業公展演補助</t>
    </r>
  </si>
  <si>
    <t>畢業公展演補助</t>
  </si>
  <si>
    <r>
      <rPr>
        <rFont val="DFKai-SB"/>
        <color theme="1"/>
        <sz val="12.0"/>
      </rPr>
      <t>因只有部分科系申請補助款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故實支金額減少</t>
    </r>
    <r>
      <rPr>
        <rFont val="Times New Roman"/>
        <color theme="1"/>
        <sz val="12.0"/>
      </rPr>
      <t>。</t>
    </r>
  </si>
  <si>
    <t>112-1志工獎勵金</t>
  </si>
  <si>
    <t>志工獎勵金</t>
  </si>
  <si>
    <r>
      <rPr>
        <rFont val="DFKai-SB"/>
        <color theme="1"/>
        <sz val="12.0"/>
      </rPr>
      <t>因志工值班時數減少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故實支金額減少</t>
    </r>
    <r>
      <rPr>
        <rFont val="Times New Roman"/>
        <color theme="1"/>
        <sz val="12.0"/>
      </rPr>
      <t>。</t>
    </r>
  </si>
  <si>
    <t>「已完成稽核」之印章</t>
  </si>
  <si>
    <t>活動部</t>
  </si>
  <si>
    <t>歡慶萬聖趴</t>
  </si>
  <si>
    <t>抽獎獎品</t>
  </si>
  <si>
    <r>
      <rPr>
        <rFont val="DFKai-SB"/>
        <color theme="1"/>
        <sz val="12.0"/>
      </rPr>
      <t>因獎品價格</t>
    </r>
    <r>
      <rPr>
        <rFont val="Times New Roman"/>
        <color theme="1"/>
        <sz val="12.0"/>
      </rPr>
      <t>(</t>
    </r>
    <r>
      <rPr>
        <rFont val="DFKai-SB"/>
        <color theme="1"/>
        <sz val="12.0"/>
      </rPr>
      <t>含物流費</t>
    </r>
    <r>
      <rPr>
        <rFont val="Times New Roman"/>
        <color theme="1"/>
        <sz val="12.0"/>
      </rPr>
      <t>)</t>
    </r>
    <r>
      <rPr>
        <rFont val="DFKai-SB"/>
        <color theme="1"/>
        <sz val="12.0"/>
      </rPr>
      <t>較預期高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故實支金額增加</t>
    </r>
    <r>
      <rPr>
        <rFont val="Times New Roman"/>
        <color theme="1"/>
        <sz val="12.0"/>
      </rPr>
      <t>。</t>
    </r>
  </si>
  <si>
    <t>影印費</t>
  </si>
  <si>
    <r>
      <rPr>
        <rFont val="DFKai-SB"/>
        <color theme="1"/>
        <sz val="12.0"/>
      </rPr>
      <t>因影印資料較少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故實支金額減少</t>
    </r>
    <r>
      <rPr>
        <rFont val="Times New Roman"/>
        <color theme="1"/>
        <sz val="12.0"/>
      </rPr>
      <t>。</t>
    </r>
  </si>
  <si>
    <t>聖誕市集</t>
  </si>
  <si>
    <t>拍貼機</t>
  </si>
  <si>
    <r>
      <rPr>
        <rFont val="DFKai-SB"/>
        <color theme="1"/>
        <sz val="12.0"/>
      </rPr>
      <t>因拍貼機租借金額較預估價格低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故實支金額減少</t>
    </r>
    <r>
      <rPr>
        <rFont val="Times New Roman"/>
        <color theme="1"/>
        <sz val="12.0"/>
      </rPr>
      <t>。</t>
    </r>
  </si>
  <si>
    <r>
      <rPr>
        <rFont val="DFKai-SB"/>
        <color theme="1"/>
        <sz val="12.0"/>
      </rPr>
      <t>因雜支金額高於預估金額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因此將拍貼機及攤商地圖之經費挪至此款項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故實支金額增加</t>
    </r>
    <r>
      <rPr>
        <rFont val="Times New Roman"/>
        <color theme="1"/>
        <sz val="12.0"/>
      </rPr>
      <t>。</t>
    </r>
  </si>
  <si>
    <t>攤商地圖</t>
  </si>
  <si>
    <r>
      <rPr>
        <rFont val="DFKai-SB"/>
        <color theme="1"/>
        <sz val="12.0"/>
      </rPr>
      <t>因此次市集未印製攤商地圖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故實支金額減少</t>
    </r>
    <r>
      <rPr>
        <rFont val="Times New Roman"/>
        <color theme="1"/>
        <sz val="12.0"/>
      </rPr>
      <t>。</t>
    </r>
  </si>
  <si>
    <t>新聞部預算</t>
  </si>
  <si>
    <t>器材部預算</t>
  </si>
  <si>
    <t>器材購買及維修</t>
  </si>
  <si>
    <r>
      <rPr>
        <rFont val="DFKai-SB"/>
        <color theme="1"/>
        <sz val="12.0"/>
      </rPr>
      <t>器材購買及維修</t>
    </r>
  </si>
  <si>
    <r>
      <rPr>
        <rFont val="DFKai-SB"/>
        <color theme="1"/>
        <sz val="12.0"/>
      </rPr>
      <t>專業擴維修</t>
    </r>
    <r>
      <rPr>
        <rFont val="Times New Roman"/>
        <color theme="1"/>
        <sz val="12.0"/>
      </rPr>
      <t>800</t>
    </r>
    <r>
      <rPr>
        <rFont val="DFKai-SB"/>
        <color theme="1"/>
        <sz val="12.0"/>
      </rPr>
      <t>元</t>
    </r>
    <r>
      <rPr>
        <rFont val="Times New Roman"/>
        <color theme="1"/>
        <sz val="12.0"/>
      </rPr>
      <t>。</t>
    </r>
  </si>
  <si>
    <t>器材訓</t>
  </si>
  <si>
    <t>冷氣卡</t>
  </si>
  <si>
    <r>
      <rPr>
        <rFont val="DFKai-SB"/>
        <color theme="1"/>
        <sz val="12.0"/>
      </rPr>
      <t>因原先預計購買</t>
    </r>
    <r>
      <rPr>
        <rFont val="Times New Roman"/>
        <color theme="1"/>
        <sz val="12.0"/>
      </rPr>
      <t>3</t>
    </r>
    <r>
      <rPr>
        <rFont val="DFKai-SB"/>
        <color theme="1"/>
        <sz val="12.0"/>
      </rPr>
      <t>張</t>
    </r>
    <r>
      <rPr>
        <rFont val="Times New Roman"/>
        <color theme="1"/>
        <sz val="12.0"/>
      </rPr>
      <t>600</t>
    </r>
    <r>
      <rPr>
        <rFont val="DFKai-SB"/>
        <color theme="1"/>
        <sz val="12.0"/>
      </rPr>
      <t>元冷氣卡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但未考量需加上</t>
    </r>
    <r>
      <rPr>
        <rFont val="Times New Roman"/>
        <color theme="1"/>
        <sz val="12.0"/>
      </rPr>
      <t>150</t>
    </r>
    <r>
      <rPr>
        <rFont val="DFKai-SB"/>
        <color theme="1"/>
        <sz val="12.0"/>
      </rPr>
      <t>元押金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因預算不足改買</t>
    </r>
    <r>
      <rPr>
        <rFont val="Times New Roman"/>
        <color theme="1"/>
        <sz val="12.0"/>
      </rPr>
      <t>3</t>
    </r>
    <r>
      <rPr>
        <rFont val="DFKai-SB"/>
        <color theme="1"/>
        <sz val="12.0"/>
      </rPr>
      <t>張</t>
    </r>
    <r>
      <rPr>
        <rFont val="Times New Roman"/>
        <color theme="1"/>
        <sz val="12.0"/>
      </rPr>
      <t>300</t>
    </r>
    <r>
      <rPr>
        <rFont val="DFKai-SB"/>
        <color theme="1"/>
        <sz val="12.0"/>
      </rPr>
      <t>元冷氣卡加上</t>
    </r>
    <r>
      <rPr>
        <rFont val="Times New Roman"/>
        <color theme="1"/>
        <sz val="12.0"/>
      </rPr>
      <t>150</t>
    </r>
    <r>
      <rPr>
        <rFont val="DFKai-SB"/>
        <color theme="1"/>
        <sz val="12.0"/>
      </rPr>
      <t>元押金</t>
    </r>
    <r>
      <rPr>
        <rFont val="Times New Roman"/>
        <color theme="1"/>
        <sz val="12.0"/>
      </rPr>
      <t>，</t>
    </r>
    <r>
      <rPr>
        <rFont val="DFKai-SB"/>
        <color theme="1"/>
        <sz val="12.0"/>
      </rPr>
      <t>故實支金額減少</t>
    </r>
    <r>
      <rPr>
        <rFont val="Times New Roman"/>
        <color theme="1"/>
        <sz val="12.0"/>
      </rPr>
      <t>。</t>
    </r>
  </si>
  <si>
    <r>
      <rPr>
        <rFont val="DFKai-SB"/>
        <color theme="1"/>
        <sz val="12.0"/>
      </rPr>
      <t>學生議會</t>
    </r>
  </si>
  <si>
    <r>
      <rPr>
        <rFont val="DFKai-SB"/>
        <color theme="1"/>
        <sz val="12.0"/>
      </rPr>
      <t>學生評議會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</si>
</sst>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"/>
  </numFmts>
  <fonts count="6">
    <font>
      <sz val="12.0"/>
      <color theme="1"/>
      <name val="Calibri"/>
      <scheme val="minor"/>
    </font>
    <font>
      <sz val="22.0"/>
      <color rgb="FF000000"/>
      <name val="DFKai-SB"/>
    </font>
    <font/>
    <font>
      <sz val="12.0"/>
      <color theme="1"/>
      <name val="DFKai-SB"/>
    </font>
    <font>
      <sz val="12.0"/>
      <color theme="1"/>
      <name val="Times New Roman"/>
    </font>
    <font>
      <sz val="12.0"/>
      <color theme="1"/>
      <name val="&quot;Times New Roman&quot;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4" fillId="0" fontId="2" numFmtId="0" xfId="0" applyAlignment="1" applyBorder="1" applyFont="1">
      <alignment vertical="center"/>
    </xf>
    <xf borderId="5" fillId="0" fontId="2" numFmtId="0" xfId="0" applyAlignment="1" applyBorder="1" applyFont="1">
      <alignment vertical="center"/>
    </xf>
    <xf borderId="6" fillId="0" fontId="2" numFmtId="0" xfId="0" applyAlignment="1" applyBorder="1" applyFont="1">
      <alignment vertical="center"/>
    </xf>
    <xf borderId="7" fillId="0" fontId="3" numFmtId="0" xfId="0" applyAlignment="1" applyBorder="1" applyFont="1">
      <alignment horizontal="center" shrinkToFit="0" vertical="center" wrapText="1"/>
    </xf>
    <xf borderId="8" fillId="0" fontId="2" numFmtId="0" xfId="0" applyAlignment="1" applyBorder="1" applyFont="1">
      <alignment vertical="center"/>
    </xf>
    <xf borderId="9" fillId="0" fontId="2" numFmtId="0" xfId="0" applyAlignment="1" applyBorder="1" applyFont="1">
      <alignment vertical="center"/>
    </xf>
    <xf borderId="10" fillId="2" fontId="3" numFmtId="164" xfId="0" applyAlignment="1" applyBorder="1" applyFont="1" applyNumberFormat="1">
      <alignment horizontal="center" vertical="center"/>
    </xf>
    <xf borderId="10" fillId="2" fontId="3" numFmtId="164" xfId="0" applyAlignment="1" applyBorder="1" applyFont="1" applyNumberFormat="1">
      <alignment horizontal="center" vertical="center"/>
    </xf>
    <xf borderId="10" fillId="2" fontId="3" numFmtId="0" xfId="0" applyAlignment="1" applyBorder="1" applyFont="1">
      <alignment horizontal="center" vertical="center"/>
    </xf>
    <xf borderId="11" fillId="0" fontId="3" numFmtId="0" xfId="0" applyAlignment="1" applyBorder="1" applyFont="1">
      <alignment horizontal="center" shrinkToFit="0" vertical="center" wrapText="1"/>
    </xf>
    <xf borderId="11" fillId="2" fontId="3" numFmtId="0" xfId="0" applyAlignment="1" applyBorder="1" applyFont="1">
      <alignment horizontal="center" vertical="center"/>
    </xf>
    <xf borderId="12" fillId="0" fontId="2" numFmtId="0" xfId="0" applyAlignment="1" applyBorder="1" applyFont="1">
      <alignment vertical="center"/>
    </xf>
    <xf borderId="11" fillId="0" fontId="4" numFmtId="1" xfId="0" applyAlignment="1" applyBorder="1" applyFont="1" applyNumberFormat="1">
      <alignment horizontal="center" vertical="center"/>
    </xf>
    <xf borderId="11" fillId="0" fontId="3" numFmtId="0" xfId="0" applyAlignment="1" applyBorder="1" applyFont="1">
      <alignment horizontal="left" shrinkToFit="0" vertical="center" wrapText="1"/>
    </xf>
    <xf borderId="11" fillId="0" fontId="5" numFmtId="164" xfId="0" applyAlignment="1" applyBorder="1" applyFont="1" applyNumberFormat="1">
      <alignment horizontal="right" shrinkToFit="0" vertical="center" wrapText="1"/>
    </xf>
    <xf borderId="11" fillId="0" fontId="4" numFmtId="164" xfId="0" applyAlignment="1" applyBorder="1" applyFont="1" applyNumberFormat="1">
      <alignment horizontal="right" shrinkToFit="0" vertical="center" wrapText="1"/>
    </xf>
    <xf borderId="11" fillId="0" fontId="3" numFmtId="0" xfId="0" applyAlignment="1" applyBorder="1" applyFont="1">
      <alignment horizontal="left" readingOrder="0" shrinkToFit="0" vertical="center" wrapText="1"/>
    </xf>
    <xf borderId="12" fillId="0" fontId="5" numFmtId="164" xfId="0" applyAlignment="1" applyBorder="1" applyFont="1" applyNumberFormat="1">
      <alignment horizontal="right" shrinkToFit="0" vertical="center" wrapText="1"/>
    </xf>
    <xf borderId="11" fillId="3" fontId="4" numFmtId="0" xfId="0" applyAlignment="1" applyBorder="1" applyFill="1" applyFont="1">
      <alignment vertical="center"/>
    </xf>
    <xf borderId="9" fillId="3" fontId="4" numFmtId="1" xfId="0" applyAlignment="1" applyBorder="1" applyFont="1" applyNumberFormat="1">
      <alignment horizontal="center" vertical="center"/>
    </xf>
    <xf borderId="9" fillId="3" fontId="3" numFmtId="0" xfId="0" applyAlignment="1" applyBorder="1" applyFont="1">
      <alignment shrinkToFit="0" vertical="center" wrapText="1"/>
    </xf>
    <xf borderId="12" fillId="3" fontId="5" numFmtId="164" xfId="0" applyAlignment="1" applyBorder="1" applyFont="1" applyNumberFormat="1">
      <alignment horizontal="right" shrinkToFit="0" vertical="center" wrapText="1"/>
    </xf>
    <xf borderId="11" fillId="3" fontId="4" numFmtId="164" xfId="0" applyAlignment="1" applyBorder="1" applyFont="1" applyNumberFormat="1">
      <alignment horizontal="right" shrinkToFit="0" vertical="center" wrapText="1"/>
    </xf>
    <xf borderId="12" fillId="3" fontId="4" numFmtId="0" xfId="0" applyAlignment="1" applyBorder="1" applyFont="1">
      <alignment vertical="center"/>
    </xf>
    <xf borderId="6" fillId="3" fontId="4" numFmtId="0" xfId="0" applyAlignment="1" applyBorder="1" applyFont="1">
      <alignment vertical="center"/>
    </xf>
    <xf borderId="6" fillId="3" fontId="4" numFmtId="1" xfId="0" applyAlignment="1" applyBorder="1" applyFont="1" applyNumberFormat="1">
      <alignment horizontal="center" vertical="center"/>
    </xf>
    <xf borderId="6" fillId="3" fontId="3" numFmtId="0" xfId="0" applyAlignment="1" applyBorder="1" applyFont="1">
      <alignment shrinkToFit="0" vertical="center" wrapText="1"/>
    </xf>
    <xf borderId="12" fillId="3" fontId="5" numFmtId="164" xfId="0" applyAlignment="1" applyBorder="1" applyFont="1" applyNumberFormat="1">
      <alignment horizontal="right" readingOrder="0" shrinkToFit="0" vertical="center" wrapText="1"/>
    </xf>
    <xf borderId="6" fillId="3" fontId="3" numFmtId="0" xfId="0" applyAlignment="1" applyBorder="1" applyFont="1">
      <alignment readingOrder="0" shrinkToFit="0" vertical="center" wrapText="1"/>
    </xf>
    <xf borderId="6" fillId="3" fontId="4" numFmtId="1" xfId="0" applyAlignment="1" applyBorder="1" applyFont="1" applyNumberFormat="1">
      <alignment vertical="center"/>
    </xf>
    <xf borderId="12" fillId="0" fontId="4" numFmtId="0" xfId="0" applyAlignment="1" applyBorder="1" applyFont="1">
      <alignment vertical="center"/>
    </xf>
    <xf borderId="6" fillId="0" fontId="4" numFmtId="1" xfId="0" applyAlignment="1" applyBorder="1" applyFont="1" applyNumberFormat="1">
      <alignment horizontal="center" vertical="center"/>
    </xf>
    <xf borderId="6" fillId="0" fontId="3" numFmtId="0" xfId="0" applyAlignment="1" applyBorder="1" applyFont="1">
      <alignment shrinkToFit="0" vertical="center" wrapText="1"/>
    </xf>
    <xf borderId="6" fillId="0" fontId="4" numFmtId="1" xfId="0" applyAlignment="1" applyBorder="1" applyFont="1" applyNumberFormat="1">
      <alignment vertical="center"/>
    </xf>
    <xf borderId="12" fillId="0" fontId="5" numFmtId="164" xfId="0" applyAlignment="1" applyBorder="1" applyFont="1" applyNumberFormat="1">
      <alignment horizontal="right" readingOrder="0" shrinkToFit="0" vertical="center" wrapText="1"/>
    </xf>
    <xf borderId="6" fillId="0" fontId="3" numFmtId="0" xfId="0" applyAlignment="1" applyBorder="1" applyFont="1">
      <alignment readingOrder="0" shrinkToFit="0" vertical="center" wrapText="1"/>
    </xf>
    <xf borderId="6" fillId="0" fontId="4" numFmtId="0" xfId="0" applyAlignment="1" applyBorder="1" applyFont="1">
      <alignment vertical="center"/>
    </xf>
    <xf borderId="12" fillId="2" fontId="5" numFmtId="164" xfId="0" applyAlignment="1" applyBorder="1" applyFont="1" applyNumberFormat="1">
      <alignment horizontal="right" shrinkToFit="0" vertical="center" wrapText="1"/>
    </xf>
    <xf borderId="12" fillId="2" fontId="5" numFmtId="164" xfId="0" applyAlignment="1" applyBorder="1" applyFont="1" applyNumberFormat="1">
      <alignment horizontal="right" readingOrder="0" shrinkToFit="0" vertical="center" wrapText="1"/>
    </xf>
    <xf borderId="12" fillId="0" fontId="4" numFmtId="1" xfId="0" applyAlignment="1" applyBorder="1" applyFont="1" applyNumberFormat="1">
      <alignment vertical="center"/>
    </xf>
    <xf borderId="6" fillId="0" fontId="3" numFmtId="164" xfId="0" applyAlignment="1" applyBorder="1" applyFont="1" applyNumberFormat="1">
      <alignment shrinkToFit="0" vertical="center" wrapText="1"/>
    </xf>
    <xf borderId="6" fillId="0" fontId="3" numFmtId="164" xfId="0" applyAlignment="1" applyBorder="1" applyFont="1" applyNumberFormat="1">
      <alignment readingOrder="0" shrinkToFit="0" vertical="center" wrapText="1"/>
    </xf>
    <xf borderId="6" fillId="3" fontId="4" numFmtId="0" xfId="0" applyAlignment="1" applyBorder="1" applyFont="1">
      <alignment horizontal="right" vertical="center"/>
    </xf>
    <xf borderId="6" fillId="0" fontId="4" numFmtId="1" xfId="0" applyAlignment="1" applyBorder="1" applyFont="1" applyNumberFormat="1">
      <alignment horizontal="center" readingOrder="0" vertical="center"/>
    </xf>
    <xf borderId="12" fillId="2" fontId="4" numFmtId="0" xfId="0" applyAlignment="1" applyBorder="1" applyFont="1">
      <alignment vertical="center"/>
    </xf>
    <xf borderId="6" fillId="2" fontId="4" numFmtId="0" xfId="0" applyAlignment="1" applyBorder="1" applyFont="1">
      <alignment vertical="center"/>
    </xf>
    <xf borderId="6" fillId="2" fontId="4" numFmtId="1" xfId="0" applyAlignment="1" applyBorder="1" applyFont="1" applyNumberFormat="1">
      <alignment horizontal="center" vertical="center"/>
    </xf>
    <xf borderId="6" fillId="2" fontId="3" numFmtId="0" xfId="0" applyAlignment="1" applyBorder="1" applyFont="1">
      <alignment shrinkToFit="0" vertical="center" wrapText="1"/>
    </xf>
    <xf borderId="13" fillId="0" fontId="5" numFmtId="164" xfId="0" applyAlignment="1" applyBorder="1" applyFont="1" applyNumberFormat="1">
      <alignment horizontal="right" shrinkToFit="0" vertical="center" wrapText="1"/>
    </xf>
    <xf borderId="13" fillId="0" fontId="5" numFmtId="164" xfId="0" applyAlignment="1" applyBorder="1" applyFont="1" applyNumberFormat="1">
      <alignment horizontal="right" readingOrder="0" shrinkToFit="0" vertical="center" wrapText="1"/>
    </xf>
    <xf borderId="10" fillId="0" fontId="4" numFmtId="164" xfId="0" applyAlignment="1" applyBorder="1" applyFont="1" applyNumberFormat="1">
      <alignment horizontal="right" shrinkToFit="0" vertical="center" wrapText="1"/>
    </xf>
    <xf borderId="10" fillId="0" fontId="3" numFmtId="0" xfId="0" applyAlignment="1" applyBorder="1" applyFont="1">
      <alignment readingOrder="0" vertical="center"/>
    </xf>
    <xf borderId="12" fillId="2" fontId="4" numFmtId="1" xfId="0" applyAlignment="1" applyBorder="1" applyFont="1" applyNumberFormat="1">
      <alignment vertical="bottom"/>
    </xf>
    <xf borderId="6" fillId="2" fontId="4" numFmtId="1" xfId="0" applyAlignment="1" applyBorder="1" applyFont="1" applyNumberFormat="1">
      <alignment vertical="bottom"/>
    </xf>
    <xf borderId="6" fillId="2" fontId="4" numFmtId="1" xfId="0" applyAlignment="1" applyBorder="1" applyFont="1" applyNumberFormat="1">
      <alignment horizontal="center" vertical="bottom"/>
    </xf>
    <xf borderId="6" fillId="2" fontId="3" numFmtId="164" xfId="0" applyAlignment="1" applyBorder="1" applyFont="1" applyNumberFormat="1">
      <alignment shrinkToFit="0" vertical="bottom" wrapText="1"/>
    </xf>
    <xf borderId="12" fillId="0" fontId="5" numFmtId="164" xfId="0" applyAlignment="1" applyBorder="1" applyFont="1" applyNumberFormat="1">
      <alignment horizontal="right" vertical="center"/>
    </xf>
    <xf borderId="6" fillId="2" fontId="3" numFmtId="164" xfId="0" applyAlignment="1" applyBorder="1" applyFont="1" applyNumberFormat="1">
      <alignment shrinkToFit="0" vertical="center" wrapText="1"/>
    </xf>
    <xf borderId="11" fillId="2" fontId="3" numFmtId="0" xfId="0" applyAlignment="1" applyBorder="1" applyFont="1">
      <alignment horizontal="left" readingOrder="0" vertical="center"/>
    </xf>
    <xf borderId="12" fillId="2" fontId="4" numFmtId="1" xfId="0" applyAlignment="1" applyBorder="1" applyFont="1" applyNumberFormat="1">
      <alignment vertical="center"/>
    </xf>
    <xf borderId="6" fillId="2" fontId="4" numFmtId="1" xfId="0" applyAlignment="1" applyBorder="1" applyFont="1" applyNumberFormat="1">
      <alignment vertical="center"/>
    </xf>
    <xf borderId="12" fillId="3" fontId="4" numFmtId="1" xfId="0" applyAlignment="1" applyBorder="1" applyFont="1" applyNumberFormat="1">
      <alignment vertical="center"/>
    </xf>
    <xf borderId="6" fillId="3" fontId="4" numFmtId="1" xfId="0" applyAlignment="1" applyBorder="1" applyFont="1" applyNumberFormat="1">
      <alignment horizontal="right" vertical="center"/>
    </xf>
    <xf borderId="6" fillId="3" fontId="3" numFmtId="164" xfId="0" applyAlignment="1" applyBorder="1" applyFont="1" applyNumberFormat="1">
      <alignment shrinkToFit="0" vertical="center" wrapText="1"/>
    </xf>
    <xf borderId="6" fillId="3" fontId="3" numFmtId="164" xfId="0" applyAlignment="1" applyBorder="1" applyFont="1" applyNumberFormat="1">
      <alignment readingOrder="0" shrinkToFit="0" vertical="center" wrapText="1"/>
    </xf>
    <xf borderId="6" fillId="3" fontId="4" numFmtId="1" xfId="0" applyAlignment="1" applyBorder="1" applyFont="1" applyNumberFormat="1">
      <alignment horizontal="center" readingOrder="0" vertical="center"/>
    </xf>
    <xf borderId="6" fillId="2" fontId="3" numFmtId="1" xfId="0" applyAlignment="1" applyBorder="1" applyFont="1" applyNumberFormat="1">
      <alignment shrinkToFit="0" vertical="center" wrapText="1"/>
    </xf>
    <xf borderId="6" fillId="3" fontId="3" numFmtId="1" xfId="0" applyAlignment="1" applyBorder="1" applyFont="1" applyNumberFormat="1">
      <alignment shrinkToFit="0" vertical="center" wrapText="1"/>
    </xf>
    <xf borderId="6" fillId="3" fontId="3" numFmtId="1" xfId="0" applyAlignment="1" applyBorder="1" applyFont="1" applyNumberFormat="1">
      <alignment readingOrder="0" shrinkToFit="0" vertical="center" wrapText="1"/>
    </xf>
    <xf borderId="12" fillId="2" fontId="4" numFmtId="1" xfId="0" applyAlignment="1" applyBorder="1" applyFont="1" applyNumberFormat="1">
      <alignment horizontal="center" vertical="center"/>
    </xf>
    <xf borderId="12" fillId="3" fontId="4" numFmtId="1" xfId="0" applyAlignment="1" applyBorder="1" applyFont="1" applyNumberFormat="1">
      <alignment horizontal="center" vertical="center"/>
    </xf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4" width="3.0"/>
    <col customWidth="1" min="5" max="5" width="23.11"/>
    <col customWidth="1" min="6" max="8" width="13.22"/>
    <col customWidth="1" min="9" max="9" width="81.0"/>
  </cols>
  <sheetData>
    <row r="1" ht="30.0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30.0" customHeight="1">
      <c r="A2" s="4"/>
      <c r="B2" s="5"/>
      <c r="C2" s="5"/>
      <c r="D2" s="5"/>
      <c r="E2" s="5"/>
      <c r="F2" s="5"/>
      <c r="G2" s="5"/>
      <c r="H2" s="5"/>
      <c r="I2" s="6"/>
    </row>
    <row r="3" ht="15.75" customHeight="1">
      <c r="A3" s="7" t="s">
        <v>1</v>
      </c>
      <c r="B3" s="8"/>
      <c r="C3" s="8"/>
      <c r="D3" s="8"/>
      <c r="E3" s="9"/>
      <c r="F3" s="10" t="s">
        <v>2</v>
      </c>
      <c r="G3" s="11" t="s">
        <v>3</v>
      </c>
      <c r="H3" s="11" t="s">
        <v>4</v>
      </c>
      <c r="I3" s="12" t="s">
        <v>5</v>
      </c>
    </row>
    <row r="4" ht="15.75" customHeight="1">
      <c r="A4" s="13" t="s">
        <v>6</v>
      </c>
      <c r="B4" s="13" t="s">
        <v>7</v>
      </c>
      <c r="C4" s="13" t="s">
        <v>8</v>
      </c>
      <c r="D4" s="13" t="s">
        <v>9</v>
      </c>
      <c r="E4" s="14" t="s">
        <v>10</v>
      </c>
      <c r="F4" s="15"/>
      <c r="G4" s="15"/>
      <c r="H4" s="15"/>
      <c r="I4" s="15"/>
    </row>
    <row r="5" ht="15.75" customHeight="1">
      <c r="A5" s="16">
        <v>0.0</v>
      </c>
      <c r="B5" s="16">
        <v>0.0</v>
      </c>
      <c r="C5" s="16">
        <v>0.0</v>
      </c>
      <c r="D5" s="16">
        <v>0.0</v>
      </c>
      <c r="E5" s="17" t="s">
        <v>11</v>
      </c>
      <c r="F5" s="18">
        <f t="shared" ref="F5:G5" si="1">F79+F80+F6</f>
        <v>594053</v>
      </c>
      <c r="G5" s="18">
        <f t="shared" si="1"/>
        <v>413807</v>
      </c>
      <c r="H5" s="19">
        <f t="shared" ref="H5:H55" si="3">F5-G5</f>
        <v>180246</v>
      </c>
      <c r="I5" s="17"/>
    </row>
    <row r="6" ht="15.75" customHeight="1">
      <c r="A6" s="16">
        <v>1.0</v>
      </c>
      <c r="B6" s="16">
        <v>0.0</v>
      </c>
      <c r="C6" s="16">
        <v>0.0</v>
      </c>
      <c r="D6" s="16">
        <v>0.0</v>
      </c>
      <c r="E6" s="20" t="s">
        <v>12</v>
      </c>
      <c r="F6" s="21">
        <f t="shared" ref="F6:G6" si="2">F7+F18+F23+F27+F36+F39+F49+F50+F63+F72+F73</f>
        <v>594053</v>
      </c>
      <c r="G6" s="21">
        <f t="shared" si="2"/>
        <v>413807</v>
      </c>
      <c r="H6" s="19">
        <f t="shared" si="3"/>
        <v>180246</v>
      </c>
      <c r="I6" s="17"/>
    </row>
    <row r="7" ht="15.75" customHeight="1">
      <c r="A7" s="22"/>
      <c r="B7" s="23">
        <v>1.0</v>
      </c>
      <c r="C7" s="23">
        <v>0.0</v>
      </c>
      <c r="D7" s="23">
        <v>0.0</v>
      </c>
      <c r="E7" s="24" t="s">
        <v>13</v>
      </c>
      <c r="F7" s="25">
        <f t="shared" ref="F7:G7" si="4">F10+F8+F16</f>
        <v>113750</v>
      </c>
      <c r="G7" s="25">
        <f t="shared" si="4"/>
        <v>33661</v>
      </c>
      <c r="H7" s="26">
        <f t="shared" si="3"/>
        <v>80089</v>
      </c>
      <c r="I7" s="24"/>
    </row>
    <row r="8" ht="15.75" customHeight="1">
      <c r="A8" s="27"/>
      <c r="B8" s="28"/>
      <c r="C8" s="29">
        <v>1.0</v>
      </c>
      <c r="D8" s="29">
        <v>0.0</v>
      </c>
      <c r="E8" s="30" t="s">
        <v>14</v>
      </c>
      <c r="F8" s="25">
        <f t="shared" ref="F8:G8" si="5">F9</f>
        <v>3750</v>
      </c>
      <c r="G8" s="25">
        <f t="shared" si="5"/>
        <v>3750</v>
      </c>
      <c r="H8" s="26">
        <f t="shared" si="3"/>
        <v>0</v>
      </c>
      <c r="I8" s="30"/>
    </row>
    <row r="9" ht="15.75" customHeight="1">
      <c r="A9" s="27"/>
      <c r="B9" s="28"/>
      <c r="C9" s="28"/>
      <c r="D9" s="29">
        <v>1.0</v>
      </c>
      <c r="E9" s="30" t="s">
        <v>15</v>
      </c>
      <c r="F9" s="25">
        <v>3750.0</v>
      </c>
      <c r="G9" s="31">
        <v>3750.0</v>
      </c>
      <c r="H9" s="26">
        <f t="shared" si="3"/>
        <v>0</v>
      </c>
      <c r="I9" s="30"/>
    </row>
    <row r="10" ht="15.75" customHeight="1">
      <c r="A10" s="27"/>
      <c r="B10" s="28"/>
      <c r="C10" s="29">
        <v>2.0</v>
      </c>
      <c r="D10" s="29">
        <v>0.0</v>
      </c>
      <c r="E10" s="30" t="s">
        <v>16</v>
      </c>
      <c r="F10" s="25">
        <v>100000.0</v>
      </c>
      <c r="G10" s="25">
        <f>G11+G12+G13+G14+G15</f>
        <v>23548</v>
      </c>
      <c r="H10" s="26">
        <f t="shared" si="3"/>
        <v>76452</v>
      </c>
      <c r="I10" s="32"/>
    </row>
    <row r="11" ht="15.75" customHeight="1">
      <c r="A11" s="27"/>
      <c r="B11" s="28"/>
      <c r="C11" s="28"/>
      <c r="D11" s="29">
        <v>1.0</v>
      </c>
      <c r="E11" s="30" t="s">
        <v>17</v>
      </c>
      <c r="F11" s="25">
        <v>50000.0</v>
      </c>
      <c r="G11" s="25">
        <f>3160</f>
        <v>3160</v>
      </c>
      <c r="H11" s="26">
        <f t="shared" si="3"/>
        <v>46840</v>
      </c>
      <c r="I11" s="32" t="s">
        <v>18</v>
      </c>
    </row>
    <row r="12" ht="15.75" customHeight="1">
      <c r="A12" s="27"/>
      <c r="B12" s="28"/>
      <c r="C12" s="33"/>
      <c r="D12" s="29">
        <v>2.0</v>
      </c>
      <c r="E12" s="30" t="s">
        <v>19</v>
      </c>
      <c r="F12" s="25">
        <v>35000.0</v>
      </c>
      <c r="G12" s="25">
        <f>9595</f>
        <v>9595</v>
      </c>
      <c r="H12" s="26">
        <f t="shared" si="3"/>
        <v>25405</v>
      </c>
      <c r="I12" s="32" t="s">
        <v>20</v>
      </c>
    </row>
    <row r="13" ht="15.75" customHeight="1">
      <c r="A13" s="27"/>
      <c r="B13" s="28"/>
      <c r="C13" s="28"/>
      <c r="D13" s="29">
        <v>3.0</v>
      </c>
      <c r="E13" s="30" t="s">
        <v>21</v>
      </c>
      <c r="F13" s="25">
        <v>8750.0</v>
      </c>
      <c r="G13" s="25">
        <f>648</f>
        <v>648</v>
      </c>
      <c r="H13" s="26">
        <f t="shared" si="3"/>
        <v>8102</v>
      </c>
      <c r="I13" s="32" t="s">
        <v>22</v>
      </c>
    </row>
    <row r="14" ht="15.75" customHeight="1">
      <c r="A14" s="27"/>
      <c r="B14" s="28"/>
      <c r="C14" s="28"/>
      <c r="D14" s="29">
        <v>4.0</v>
      </c>
      <c r="E14" s="30" t="s">
        <v>23</v>
      </c>
      <c r="F14" s="25">
        <v>20000.0</v>
      </c>
      <c r="G14" s="25">
        <f>6005+3500</f>
        <v>9505</v>
      </c>
      <c r="H14" s="26">
        <f t="shared" si="3"/>
        <v>10495</v>
      </c>
      <c r="I14" s="32" t="s">
        <v>24</v>
      </c>
    </row>
    <row r="15" ht="15.75" customHeight="1">
      <c r="A15" s="27"/>
      <c r="B15" s="28"/>
      <c r="C15" s="28"/>
      <c r="D15" s="29">
        <v>5.0</v>
      </c>
      <c r="E15" s="30" t="s">
        <v>25</v>
      </c>
      <c r="F15" s="25">
        <v>5000.0</v>
      </c>
      <c r="G15" s="25">
        <f>640</f>
        <v>640</v>
      </c>
      <c r="H15" s="26">
        <f t="shared" si="3"/>
        <v>4360</v>
      </c>
      <c r="I15" s="32" t="s">
        <v>26</v>
      </c>
    </row>
    <row r="16" ht="15.75" customHeight="1">
      <c r="A16" s="27"/>
      <c r="B16" s="28"/>
      <c r="C16" s="29">
        <v>3.0</v>
      </c>
      <c r="D16" s="29">
        <v>0.0</v>
      </c>
      <c r="E16" s="30" t="s">
        <v>27</v>
      </c>
      <c r="F16" s="25">
        <f t="shared" ref="F16:G16" si="6">F17</f>
        <v>10000</v>
      </c>
      <c r="G16" s="25">
        <f t="shared" si="6"/>
        <v>6363</v>
      </c>
      <c r="H16" s="26">
        <f t="shared" si="3"/>
        <v>3637</v>
      </c>
      <c r="I16" s="32"/>
    </row>
    <row r="17" ht="15.75" customHeight="1">
      <c r="A17" s="27"/>
      <c r="B17" s="28"/>
      <c r="C17" s="28"/>
      <c r="D17" s="29">
        <v>1.0</v>
      </c>
      <c r="E17" s="30" t="s">
        <v>28</v>
      </c>
      <c r="F17" s="25">
        <v>10000.0</v>
      </c>
      <c r="G17" s="31">
        <v>6363.0</v>
      </c>
      <c r="H17" s="26">
        <f t="shared" si="3"/>
        <v>3637</v>
      </c>
      <c r="I17" s="32" t="s">
        <v>29</v>
      </c>
    </row>
    <row r="18" ht="15.75" customHeight="1">
      <c r="A18" s="34"/>
      <c r="B18" s="35">
        <v>2.0</v>
      </c>
      <c r="C18" s="35">
        <v>0.0</v>
      </c>
      <c r="D18" s="35">
        <v>0.0</v>
      </c>
      <c r="E18" s="36" t="s">
        <v>30</v>
      </c>
      <c r="F18" s="21">
        <f t="shared" ref="F18:G18" si="7">F19</f>
        <v>1500</v>
      </c>
      <c r="G18" s="21">
        <f t="shared" si="7"/>
        <v>1720</v>
      </c>
      <c r="H18" s="19">
        <f t="shared" si="3"/>
        <v>-220</v>
      </c>
      <c r="I18" s="36"/>
    </row>
    <row r="19" ht="15.75" customHeight="1">
      <c r="A19" s="34"/>
      <c r="B19" s="37"/>
      <c r="C19" s="35">
        <v>1.0</v>
      </c>
      <c r="D19" s="35">
        <v>0.0</v>
      </c>
      <c r="E19" s="36" t="s">
        <v>31</v>
      </c>
      <c r="F19" s="21">
        <f t="shared" ref="F19:G19" si="8">F20+F21+F22</f>
        <v>1500</v>
      </c>
      <c r="G19" s="21">
        <f t="shared" si="8"/>
        <v>1720</v>
      </c>
      <c r="H19" s="19">
        <f t="shared" si="3"/>
        <v>-220</v>
      </c>
      <c r="I19" s="36"/>
    </row>
    <row r="20" ht="15.75" customHeight="1">
      <c r="A20" s="34"/>
      <c r="B20" s="37"/>
      <c r="C20" s="37"/>
      <c r="D20" s="35">
        <v>1.0</v>
      </c>
      <c r="E20" s="36" t="s">
        <v>32</v>
      </c>
      <c r="F20" s="21">
        <v>600.0</v>
      </c>
      <c r="G20" s="38">
        <v>720.0</v>
      </c>
      <c r="H20" s="19">
        <f t="shared" si="3"/>
        <v>-120</v>
      </c>
      <c r="I20" s="39" t="s">
        <v>33</v>
      </c>
    </row>
    <row r="21" ht="15.75" customHeight="1">
      <c r="A21" s="34"/>
      <c r="B21" s="37"/>
      <c r="C21" s="37"/>
      <c r="D21" s="35">
        <v>2.0</v>
      </c>
      <c r="E21" s="36" t="s">
        <v>34</v>
      </c>
      <c r="F21" s="21">
        <v>360.0</v>
      </c>
      <c r="G21" s="38">
        <v>360.0</v>
      </c>
      <c r="H21" s="19">
        <f t="shared" si="3"/>
        <v>0</v>
      </c>
      <c r="I21" s="36"/>
    </row>
    <row r="22" ht="15.75" customHeight="1">
      <c r="A22" s="34"/>
      <c r="B22" s="37"/>
      <c r="C22" s="37"/>
      <c r="D22" s="35">
        <v>3.0</v>
      </c>
      <c r="E22" s="36" t="s">
        <v>25</v>
      </c>
      <c r="F22" s="21">
        <v>540.0</v>
      </c>
      <c r="G22" s="38">
        <v>640.0</v>
      </c>
      <c r="H22" s="19">
        <f t="shared" si="3"/>
        <v>-100</v>
      </c>
      <c r="I22" s="39" t="s">
        <v>35</v>
      </c>
    </row>
    <row r="23" ht="15.75" customHeight="1">
      <c r="A23" s="27"/>
      <c r="B23" s="29">
        <v>3.0</v>
      </c>
      <c r="C23" s="29">
        <v>0.0</v>
      </c>
      <c r="D23" s="29">
        <v>0.0</v>
      </c>
      <c r="E23" s="30" t="s">
        <v>36</v>
      </c>
      <c r="F23" s="25">
        <f t="shared" ref="F23:G23" si="9">F24</f>
        <v>14000</v>
      </c>
      <c r="G23" s="25">
        <f t="shared" si="9"/>
        <v>13973</v>
      </c>
      <c r="H23" s="26">
        <f t="shared" si="3"/>
        <v>27</v>
      </c>
      <c r="I23" s="30"/>
    </row>
    <row r="24" ht="15.75" customHeight="1">
      <c r="A24" s="27"/>
      <c r="B24" s="33"/>
      <c r="C24" s="29">
        <v>1.0</v>
      </c>
      <c r="D24" s="29">
        <v>0.0</v>
      </c>
      <c r="E24" s="30" t="s">
        <v>37</v>
      </c>
      <c r="F24" s="25">
        <f t="shared" ref="F24:G24" si="10">F25+F26</f>
        <v>14000</v>
      </c>
      <c r="G24" s="25">
        <f t="shared" si="10"/>
        <v>13973</v>
      </c>
      <c r="H24" s="26">
        <f t="shared" si="3"/>
        <v>27</v>
      </c>
      <c r="I24" s="30"/>
    </row>
    <row r="25" ht="15.75" customHeight="1">
      <c r="A25" s="27"/>
      <c r="B25" s="33"/>
      <c r="C25" s="33"/>
      <c r="D25" s="29">
        <v>1.0</v>
      </c>
      <c r="E25" s="30" t="s">
        <v>38</v>
      </c>
      <c r="F25" s="25">
        <v>13650.0</v>
      </c>
      <c r="G25" s="31">
        <v>13650.0</v>
      </c>
      <c r="H25" s="26">
        <f t="shared" si="3"/>
        <v>0</v>
      </c>
      <c r="I25" s="30"/>
    </row>
    <row r="26" ht="15.75" customHeight="1">
      <c r="A26" s="27"/>
      <c r="B26" s="33"/>
      <c r="C26" s="33"/>
      <c r="D26" s="29">
        <v>2.0</v>
      </c>
      <c r="E26" s="30" t="s">
        <v>39</v>
      </c>
      <c r="F26" s="25">
        <v>350.0</v>
      </c>
      <c r="G26" s="31">
        <v>323.0</v>
      </c>
      <c r="H26" s="26">
        <f t="shared" si="3"/>
        <v>27</v>
      </c>
      <c r="I26" s="30"/>
    </row>
    <row r="27" ht="15.75" customHeight="1">
      <c r="A27" s="34"/>
      <c r="B27" s="35">
        <v>4.0</v>
      </c>
      <c r="C27" s="35">
        <v>0.0</v>
      </c>
      <c r="D27" s="35">
        <v>0.0</v>
      </c>
      <c r="E27" s="36" t="s">
        <v>40</v>
      </c>
      <c r="F27" s="21">
        <f t="shared" ref="F27:G27" si="11">F28+F31+F33</f>
        <v>15620</v>
      </c>
      <c r="G27" s="21">
        <f t="shared" si="11"/>
        <v>13049</v>
      </c>
      <c r="H27" s="19">
        <f t="shared" si="3"/>
        <v>2571</v>
      </c>
      <c r="I27" s="36"/>
    </row>
    <row r="28" ht="15.75" customHeight="1">
      <c r="A28" s="34"/>
      <c r="B28" s="37"/>
      <c r="C28" s="35">
        <v>1.0</v>
      </c>
      <c r="D28" s="35">
        <v>0.0</v>
      </c>
      <c r="E28" s="36" t="s">
        <v>41</v>
      </c>
      <c r="F28" s="21">
        <f t="shared" ref="F28:G28" si="12">F29+F30</f>
        <v>820</v>
      </c>
      <c r="G28" s="21">
        <f t="shared" si="12"/>
        <v>770</v>
      </c>
      <c r="H28" s="19">
        <f t="shared" si="3"/>
        <v>50</v>
      </c>
      <c r="I28" s="36"/>
    </row>
    <row r="29" ht="15.75" customHeight="1">
      <c r="A29" s="34"/>
      <c r="B29" s="37"/>
      <c r="C29" s="37"/>
      <c r="D29" s="35">
        <v>1.0</v>
      </c>
      <c r="E29" s="36" t="s">
        <v>42</v>
      </c>
      <c r="F29" s="21">
        <v>720.0</v>
      </c>
      <c r="G29" s="38">
        <v>720.0</v>
      </c>
      <c r="H29" s="19">
        <f t="shared" si="3"/>
        <v>0</v>
      </c>
      <c r="I29" s="36"/>
    </row>
    <row r="30" ht="15.75" customHeight="1">
      <c r="A30" s="34"/>
      <c r="B30" s="37"/>
      <c r="C30" s="37"/>
      <c r="D30" s="35">
        <v>2.0</v>
      </c>
      <c r="E30" s="36" t="s">
        <v>43</v>
      </c>
      <c r="F30" s="21">
        <v>100.0</v>
      </c>
      <c r="G30" s="38">
        <v>50.0</v>
      </c>
      <c r="H30" s="19">
        <f t="shared" si="3"/>
        <v>50</v>
      </c>
      <c r="I30" s="39" t="s">
        <v>44</v>
      </c>
    </row>
    <row r="31" ht="15.75" customHeight="1">
      <c r="A31" s="34"/>
      <c r="B31" s="40"/>
      <c r="C31" s="35">
        <v>2.0</v>
      </c>
      <c r="D31" s="35">
        <v>0.0</v>
      </c>
      <c r="E31" s="36" t="s">
        <v>45</v>
      </c>
      <c r="F31" s="21">
        <f t="shared" ref="F31:G31" si="13">F32</f>
        <v>9600</v>
      </c>
      <c r="G31" s="21">
        <f t="shared" si="13"/>
        <v>9220</v>
      </c>
      <c r="H31" s="19">
        <f t="shared" si="3"/>
        <v>380</v>
      </c>
      <c r="I31" s="36"/>
    </row>
    <row r="32" ht="15.75" customHeight="1">
      <c r="A32" s="34"/>
      <c r="B32" s="40"/>
      <c r="C32" s="40"/>
      <c r="D32" s="35">
        <v>1.0</v>
      </c>
      <c r="E32" s="36" t="s">
        <v>46</v>
      </c>
      <c r="F32" s="41">
        <v>9600.0</v>
      </c>
      <c r="G32" s="42">
        <v>9220.0</v>
      </c>
      <c r="H32" s="19">
        <f t="shared" si="3"/>
        <v>380</v>
      </c>
      <c r="I32" s="39" t="s">
        <v>47</v>
      </c>
    </row>
    <row r="33" ht="15.75" customHeight="1">
      <c r="A33" s="43"/>
      <c r="B33" s="37"/>
      <c r="C33" s="35">
        <v>3.0</v>
      </c>
      <c r="D33" s="35">
        <v>0.0</v>
      </c>
      <c r="E33" s="44" t="s">
        <v>48</v>
      </c>
      <c r="F33" s="41">
        <f t="shared" ref="F33:G33" si="14">F34+F35</f>
        <v>5200</v>
      </c>
      <c r="G33" s="41">
        <f t="shared" si="14"/>
        <v>3059</v>
      </c>
      <c r="H33" s="19">
        <f t="shared" si="3"/>
        <v>2141</v>
      </c>
      <c r="I33" s="44"/>
    </row>
    <row r="34" ht="15.75" customHeight="1">
      <c r="A34" s="43"/>
      <c r="B34" s="37"/>
      <c r="C34" s="37"/>
      <c r="D34" s="35">
        <v>1.0</v>
      </c>
      <c r="E34" s="44" t="s">
        <v>49</v>
      </c>
      <c r="F34" s="41">
        <v>2000.0</v>
      </c>
      <c r="G34" s="42">
        <v>0.0</v>
      </c>
      <c r="H34" s="19">
        <f t="shared" si="3"/>
        <v>2000</v>
      </c>
      <c r="I34" s="45" t="s">
        <v>50</v>
      </c>
    </row>
    <row r="35" ht="15.0" customHeight="1">
      <c r="A35" s="43"/>
      <c r="B35" s="37"/>
      <c r="C35" s="37"/>
      <c r="D35" s="35">
        <v>2.0</v>
      </c>
      <c r="E35" s="44" t="s">
        <v>23</v>
      </c>
      <c r="F35" s="41">
        <v>3200.0</v>
      </c>
      <c r="G35" s="42">
        <v>3059.0</v>
      </c>
      <c r="H35" s="19">
        <f t="shared" si="3"/>
        <v>141</v>
      </c>
      <c r="I35" s="45" t="s">
        <v>51</v>
      </c>
    </row>
    <row r="36" ht="15.75" customHeight="1">
      <c r="A36" s="27"/>
      <c r="B36" s="46">
        <v>5.0</v>
      </c>
      <c r="C36" s="29">
        <v>0.0</v>
      </c>
      <c r="D36" s="29">
        <v>0.0</v>
      </c>
      <c r="E36" s="30" t="s">
        <v>52</v>
      </c>
      <c r="F36" s="25">
        <f t="shared" ref="F36:G36" si="15">F37</f>
        <v>1500</v>
      </c>
      <c r="G36" s="25">
        <f t="shared" si="15"/>
        <v>1172</v>
      </c>
      <c r="H36" s="26">
        <f t="shared" si="3"/>
        <v>328</v>
      </c>
      <c r="I36" s="30"/>
    </row>
    <row r="37" ht="15.75" customHeight="1">
      <c r="A37" s="27"/>
      <c r="B37" s="28"/>
      <c r="C37" s="29">
        <v>1.0</v>
      </c>
      <c r="D37" s="29">
        <v>0.0</v>
      </c>
      <c r="E37" s="30" t="s">
        <v>53</v>
      </c>
      <c r="F37" s="25">
        <f t="shared" ref="F37:G37" si="16">F38</f>
        <v>1500</v>
      </c>
      <c r="G37" s="25">
        <f t="shared" si="16"/>
        <v>1172</v>
      </c>
      <c r="H37" s="26">
        <f t="shared" si="3"/>
        <v>328</v>
      </c>
      <c r="I37" s="30"/>
    </row>
    <row r="38" ht="15.75" customHeight="1">
      <c r="A38" s="27"/>
      <c r="B38" s="28"/>
      <c r="C38" s="28"/>
      <c r="D38" s="29">
        <v>1.0</v>
      </c>
      <c r="E38" s="30" t="s">
        <v>54</v>
      </c>
      <c r="F38" s="25">
        <v>1500.0</v>
      </c>
      <c r="G38" s="31">
        <v>1172.0</v>
      </c>
      <c r="H38" s="26">
        <f t="shared" si="3"/>
        <v>328</v>
      </c>
      <c r="I38" s="32" t="s">
        <v>55</v>
      </c>
    </row>
    <row r="39" ht="15.75" customHeight="1">
      <c r="A39" s="34"/>
      <c r="B39" s="35">
        <v>6.0</v>
      </c>
      <c r="C39" s="35">
        <v>0.0</v>
      </c>
      <c r="D39" s="35">
        <v>0.0</v>
      </c>
      <c r="E39" s="36" t="s">
        <v>56</v>
      </c>
      <c r="F39" s="21">
        <f t="shared" ref="F39:G39" si="17">F40+F42+F46</f>
        <v>59695</v>
      </c>
      <c r="G39" s="21">
        <f t="shared" si="17"/>
        <v>58755</v>
      </c>
      <c r="H39" s="19">
        <f t="shared" si="3"/>
        <v>940</v>
      </c>
      <c r="I39" s="36"/>
    </row>
    <row r="40" ht="15.75" customHeight="1">
      <c r="A40" s="34"/>
      <c r="B40" s="37"/>
      <c r="C40" s="35">
        <v>1.0</v>
      </c>
      <c r="D40" s="35">
        <v>0.0</v>
      </c>
      <c r="E40" s="36" t="s">
        <v>57</v>
      </c>
      <c r="F40" s="21">
        <f t="shared" ref="F40:G40" si="18">F41</f>
        <v>4725</v>
      </c>
      <c r="G40" s="21">
        <f t="shared" si="18"/>
        <v>3725</v>
      </c>
      <c r="H40" s="19">
        <f t="shared" si="3"/>
        <v>1000</v>
      </c>
      <c r="I40" s="36"/>
    </row>
    <row r="41" ht="15.75" customHeight="1">
      <c r="A41" s="34"/>
      <c r="B41" s="37"/>
      <c r="C41" s="37"/>
      <c r="D41" s="35">
        <v>1.0</v>
      </c>
      <c r="E41" s="36" t="s">
        <v>58</v>
      </c>
      <c r="F41" s="21">
        <v>4725.0</v>
      </c>
      <c r="G41" s="38">
        <v>3725.0</v>
      </c>
      <c r="H41" s="19">
        <f t="shared" si="3"/>
        <v>1000</v>
      </c>
      <c r="I41" s="39" t="s">
        <v>59</v>
      </c>
    </row>
    <row r="42" ht="15.75" customHeight="1">
      <c r="A42" s="34"/>
      <c r="B42" s="37"/>
      <c r="C42" s="35">
        <v>2.0</v>
      </c>
      <c r="D42" s="35">
        <v>0.0</v>
      </c>
      <c r="E42" s="36" t="s">
        <v>60</v>
      </c>
      <c r="F42" s="21">
        <f>F43+F44</f>
        <v>24970</v>
      </c>
      <c r="G42" s="21">
        <f>G43+G44+G45</f>
        <v>25030</v>
      </c>
      <c r="H42" s="19">
        <f t="shared" si="3"/>
        <v>-60</v>
      </c>
      <c r="I42" s="36"/>
    </row>
    <row r="43" ht="15.75" customHeight="1">
      <c r="A43" s="34"/>
      <c r="B43" s="37"/>
      <c r="C43" s="37"/>
      <c r="D43" s="35">
        <v>1.0</v>
      </c>
      <c r="E43" s="36" t="s">
        <v>61</v>
      </c>
      <c r="F43" s="21">
        <v>18000.0</v>
      </c>
      <c r="G43" s="38">
        <v>18000.0</v>
      </c>
      <c r="H43" s="19">
        <f t="shared" si="3"/>
        <v>0</v>
      </c>
      <c r="I43" s="36"/>
    </row>
    <row r="44" ht="15.75" customHeight="1">
      <c r="A44" s="34"/>
      <c r="B44" s="37"/>
      <c r="C44" s="37"/>
      <c r="D44" s="35">
        <v>2.0</v>
      </c>
      <c r="E44" s="36" t="s">
        <v>62</v>
      </c>
      <c r="F44" s="21">
        <v>6970.0</v>
      </c>
      <c r="G44" s="38">
        <v>6970.0</v>
      </c>
      <c r="H44" s="19">
        <f t="shared" si="3"/>
        <v>0</v>
      </c>
      <c r="I44" s="36"/>
    </row>
    <row r="45" ht="15.75" customHeight="1">
      <c r="A45" s="34"/>
      <c r="B45" s="37"/>
      <c r="C45" s="37"/>
      <c r="D45" s="47">
        <v>3.0</v>
      </c>
      <c r="E45" s="39" t="s">
        <v>63</v>
      </c>
      <c r="F45" s="38">
        <v>0.0</v>
      </c>
      <c r="G45" s="38">
        <v>60.0</v>
      </c>
      <c r="H45" s="19">
        <f t="shared" si="3"/>
        <v>-60</v>
      </c>
      <c r="I45" s="39" t="s">
        <v>64</v>
      </c>
    </row>
    <row r="46" ht="15.75" customHeight="1">
      <c r="A46" s="48"/>
      <c r="B46" s="49"/>
      <c r="C46" s="50">
        <v>3.0</v>
      </c>
      <c r="D46" s="50">
        <v>0.0</v>
      </c>
      <c r="E46" s="51" t="s">
        <v>65</v>
      </c>
      <c r="F46" s="41">
        <f t="shared" ref="F46:G46" si="19">F47</f>
        <v>30000</v>
      </c>
      <c r="G46" s="41">
        <f t="shared" si="19"/>
        <v>30000</v>
      </c>
      <c r="H46" s="19">
        <f t="shared" si="3"/>
        <v>0</v>
      </c>
      <c r="I46" s="51"/>
    </row>
    <row r="47" ht="15.75" customHeight="1">
      <c r="A47" s="34"/>
      <c r="B47" s="40"/>
      <c r="C47" s="37"/>
      <c r="D47" s="35">
        <v>1.0</v>
      </c>
      <c r="E47" s="36" t="s">
        <v>66</v>
      </c>
      <c r="F47" s="21">
        <v>30000.0</v>
      </c>
      <c r="G47" s="38">
        <v>30000.0</v>
      </c>
      <c r="H47" s="19">
        <f t="shared" si="3"/>
        <v>0</v>
      </c>
      <c r="I47" s="36"/>
    </row>
    <row r="48" ht="15.75" customHeight="1">
      <c r="A48" s="34"/>
      <c r="B48" s="40"/>
      <c r="C48" s="37"/>
      <c r="D48" s="47">
        <v>2.0</v>
      </c>
      <c r="E48" s="39" t="s">
        <v>63</v>
      </c>
      <c r="F48" s="38">
        <v>0.0</v>
      </c>
      <c r="G48" s="38">
        <v>30.0</v>
      </c>
      <c r="H48" s="19">
        <f t="shared" si="3"/>
        <v>-30</v>
      </c>
      <c r="I48" s="36"/>
    </row>
    <row r="49" ht="15.75" customHeight="1">
      <c r="A49" s="27"/>
      <c r="B49" s="29">
        <v>7.0</v>
      </c>
      <c r="C49" s="29">
        <v>0.0</v>
      </c>
      <c r="D49" s="29">
        <v>0.0</v>
      </c>
      <c r="E49" s="30" t="s">
        <v>67</v>
      </c>
      <c r="F49" s="25">
        <v>0.0</v>
      </c>
      <c r="G49" s="25">
        <v>0.0</v>
      </c>
      <c r="H49" s="26">
        <f t="shared" si="3"/>
        <v>0</v>
      </c>
      <c r="I49" s="30"/>
    </row>
    <row r="50" ht="15.75" customHeight="1">
      <c r="A50" s="48"/>
      <c r="B50" s="50">
        <v>8.0</v>
      </c>
      <c r="C50" s="50">
        <v>0.0</v>
      </c>
      <c r="D50" s="50">
        <v>0.0</v>
      </c>
      <c r="E50" s="51" t="s">
        <v>68</v>
      </c>
      <c r="F50" s="41">
        <f t="shared" ref="F50:G50" si="20">F51+F57+F59+F61</f>
        <v>330488</v>
      </c>
      <c r="G50" s="41">
        <f t="shared" si="20"/>
        <v>264764</v>
      </c>
      <c r="H50" s="19">
        <f t="shared" si="3"/>
        <v>65724</v>
      </c>
      <c r="I50" s="51"/>
    </row>
    <row r="51" ht="15.75" customHeight="1">
      <c r="A51" s="34"/>
      <c r="B51" s="40"/>
      <c r="C51" s="35">
        <v>1.0</v>
      </c>
      <c r="D51" s="35">
        <v>0.0</v>
      </c>
      <c r="E51" s="36" t="s">
        <v>69</v>
      </c>
      <c r="F51" s="21">
        <f t="shared" ref="F51:G51" si="21">F52+F53+F54+F55</f>
        <v>213000</v>
      </c>
      <c r="G51" s="21">
        <f t="shared" si="21"/>
        <v>152780</v>
      </c>
      <c r="H51" s="19">
        <f t="shared" si="3"/>
        <v>60220</v>
      </c>
      <c r="I51" s="36"/>
    </row>
    <row r="52" ht="15.75" customHeight="1">
      <c r="A52" s="34"/>
      <c r="B52" s="40"/>
      <c r="C52" s="40"/>
      <c r="D52" s="35">
        <v>1.0</v>
      </c>
      <c r="E52" s="36" t="s">
        <v>70</v>
      </c>
      <c r="F52" s="21">
        <v>10000.0</v>
      </c>
      <c r="G52" s="21">
        <v>10000.0</v>
      </c>
      <c r="H52" s="19">
        <f t="shared" si="3"/>
        <v>0</v>
      </c>
      <c r="I52" s="36"/>
    </row>
    <row r="53" ht="15.75" customHeight="1">
      <c r="A53" s="34"/>
      <c r="B53" s="40"/>
      <c r="C53" s="40"/>
      <c r="D53" s="35">
        <v>2.0</v>
      </c>
      <c r="E53" s="36" t="s">
        <v>71</v>
      </c>
      <c r="F53" s="21">
        <v>10000.0</v>
      </c>
      <c r="G53" s="21">
        <v>10000.0</v>
      </c>
      <c r="H53" s="19">
        <f t="shared" si="3"/>
        <v>0</v>
      </c>
      <c r="I53" s="36"/>
    </row>
    <row r="54" ht="15.75" customHeight="1">
      <c r="A54" s="34"/>
      <c r="B54" s="40"/>
      <c r="C54" s="40"/>
      <c r="D54" s="35">
        <v>3.0</v>
      </c>
      <c r="E54" s="36" t="s">
        <v>72</v>
      </c>
      <c r="F54" s="21">
        <v>3000.0</v>
      </c>
      <c r="G54" s="21">
        <v>3000.0</v>
      </c>
      <c r="H54" s="19">
        <f t="shared" si="3"/>
        <v>0</v>
      </c>
      <c r="I54" s="36"/>
    </row>
    <row r="55" ht="15.75" customHeight="1">
      <c r="A55" s="34"/>
      <c r="B55" s="40"/>
      <c r="C55" s="40"/>
      <c r="D55" s="35">
        <v>4.0</v>
      </c>
      <c r="E55" s="36" t="s">
        <v>73</v>
      </c>
      <c r="F55" s="52">
        <v>190000.0</v>
      </c>
      <c r="G55" s="53">
        <v>129780.0</v>
      </c>
      <c r="H55" s="54">
        <f t="shared" si="3"/>
        <v>60220</v>
      </c>
      <c r="I55" s="55" t="s">
        <v>74</v>
      </c>
    </row>
    <row r="56" ht="15.75" customHeight="1">
      <c r="A56" s="43"/>
      <c r="B56" s="37"/>
      <c r="C56" s="37"/>
      <c r="D56" s="35">
        <v>5.0</v>
      </c>
      <c r="E56" s="44" t="s">
        <v>75</v>
      </c>
      <c r="F56" s="15"/>
      <c r="G56" s="15"/>
      <c r="H56" s="15"/>
      <c r="I56" s="15"/>
    </row>
    <row r="57" ht="15.75" customHeight="1">
      <c r="A57" s="43"/>
      <c r="B57" s="37"/>
      <c r="C57" s="35">
        <v>2.0</v>
      </c>
      <c r="D57" s="35">
        <v>0.0</v>
      </c>
      <c r="E57" s="44" t="s">
        <v>76</v>
      </c>
      <c r="F57" s="21">
        <f t="shared" ref="F57:G57" si="22">F58</f>
        <v>30000</v>
      </c>
      <c r="G57" s="21">
        <f t="shared" si="22"/>
        <v>26540</v>
      </c>
      <c r="H57" s="19">
        <f t="shared" ref="H57:H80" si="23">F57-G57</f>
        <v>3460</v>
      </c>
      <c r="I57" s="44"/>
    </row>
    <row r="58" ht="15.75" customHeight="1">
      <c r="A58" s="43"/>
      <c r="B58" s="37"/>
      <c r="C58" s="37"/>
      <c r="D58" s="35">
        <v>1.0</v>
      </c>
      <c r="E58" s="45" t="s">
        <v>77</v>
      </c>
      <c r="F58" s="21">
        <v>30000.0</v>
      </c>
      <c r="G58" s="38">
        <v>26540.0</v>
      </c>
      <c r="H58" s="19">
        <f t="shared" si="23"/>
        <v>3460</v>
      </c>
      <c r="I58" s="39" t="s">
        <v>78</v>
      </c>
    </row>
    <row r="59" ht="15.75" customHeight="1">
      <c r="A59" s="56"/>
      <c r="B59" s="57"/>
      <c r="C59" s="58">
        <v>3.0</v>
      </c>
      <c r="D59" s="58">
        <v>0.0</v>
      </c>
      <c r="E59" s="59" t="s">
        <v>79</v>
      </c>
      <c r="F59" s="60">
        <f t="shared" ref="F59:G59" si="24">F60</f>
        <v>87088</v>
      </c>
      <c r="G59" s="60">
        <f t="shared" si="24"/>
        <v>85064</v>
      </c>
      <c r="H59" s="19">
        <f t="shared" si="23"/>
        <v>2024</v>
      </c>
      <c r="I59" s="59"/>
    </row>
    <row r="60" ht="15.75" customHeight="1">
      <c r="A60" s="56"/>
      <c r="B60" s="57"/>
      <c r="C60" s="57"/>
      <c r="D60" s="50">
        <v>1.0</v>
      </c>
      <c r="E60" s="61" t="s">
        <v>80</v>
      </c>
      <c r="F60" s="60">
        <v>87088.0</v>
      </c>
      <c r="G60" s="60">
        <f>12696+15600+14984+17624+16832+7328</f>
        <v>85064</v>
      </c>
      <c r="H60" s="19">
        <f t="shared" si="23"/>
        <v>2024</v>
      </c>
      <c r="I60" s="62" t="s">
        <v>81</v>
      </c>
    </row>
    <row r="61" ht="15.75" customHeight="1">
      <c r="A61" s="63"/>
      <c r="B61" s="64"/>
      <c r="C61" s="50">
        <v>4.0</v>
      </c>
      <c r="D61" s="50">
        <v>0.0</v>
      </c>
      <c r="E61" s="61" t="s">
        <v>82</v>
      </c>
      <c r="F61" s="21">
        <f t="shared" ref="F61:G61" si="25">F62</f>
        <v>400</v>
      </c>
      <c r="G61" s="21">
        <f t="shared" si="25"/>
        <v>380</v>
      </c>
      <c r="H61" s="19">
        <f t="shared" si="23"/>
        <v>20</v>
      </c>
      <c r="I61" s="61"/>
    </row>
    <row r="62" ht="15.75" customHeight="1">
      <c r="A62" s="63"/>
      <c r="B62" s="64"/>
      <c r="C62" s="64"/>
      <c r="D62" s="50">
        <v>1.0</v>
      </c>
      <c r="E62" s="61" t="s">
        <v>82</v>
      </c>
      <c r="F62" s="21">
        <v>400.0</v>
      </c>
      <c r="G62" s="38">
        <v>380.0</v>
      </c>
      <c r="H62" s="19">
        <f t="shared" si="23"/>
        <v>20</v>
      </c>
      <c r="I62" s="61"/>
    </row>
    <row r="63" ht="15.0" customHeight="1">
      <c r="A63" s="65"/>
      <c r="B63" s="66">
        <v>9.0</v>
      </c>
      <c r="C63" s="29">
        <v>0.0</v>
      </c>
      <c r="D63" s="29">
        <v>0.0</v>
      </c>
      <c r="E63" s="67" t="s">
        <v>83</v>
      </c>
      <c r="F63" s="25">
        <f t="shared" ref="F63:G63" si="26">F64+F67</f>
        <v>25000</v>
      </c>
      <c r="G63" s="25">
        <f t="shared" si="26"/>
        <v>23911</v>
      </c>
      <c r="H63" s="26">
        <f t="shared" si="23"/>
        <v>1089</v>
      </c>
      <c r="I63" s="67"/>
    </row>
    <row r="64" ht="15.0" customHeight="1">
      <c r="A64" s="65"/>
      <c r="B64" s="33"/>
      <c r="C64" s="29">
        <v>1.0</v>
      </c>
      <c r="D64" s="29">
        <v>0.0</v>
      </c>
      <c r="E64" s="67" t="s">
        <v>84</v>
      </c>
      <c r="F64" s="25">
        <f t="shared" ref="F64:G64" si="27">F65+F66</f>
        <v>5000</v>
      </c>
      <c r="G64" s="25">
        <f t="shared" si="27"/>
        <v>4927</v>
      </c>
      <c r="H64" s="26">
        <f t="shared" si="23"/>
        <v>73</v>
      </c>
      <c r="I64" s="67"/>
    </row>
    <row r="65" ht="15.0" customHeight="1">
      <c r="A65" s="65"/>
      <c r="B65" s="33"/>
      <c r="C65" s="33"/>
      <c r="D65" s="29">
        <v>1.0</v>
      </c>
      <c r="E65" s="67" t="s">
        <v>85</v>
      </c>
      <c r="F65" s="25">
        <v>4900.0</v>
      </c>
      <c r="G65" s="31">
        <v>4922.0</v>
      </c>
      <c r="H65" s="26">
        <f t="shared" si="23"/>
        <v>-22</v>
      </c>
      <c r="I65" s="68" t="s">
        <v>86</v>
      </c>
    </row>
    <row r="66" ht="15.0" customHeight="1">
      <c r="A66" s="65"/>
      <c r="B66" s="33"/>
      <c r="C66" s="33"/>
      <c r="D66" s="29">
        <v>2.0</v>
      </c>
      <c r="E66" s="67" t="s">
        <v>87</v>
      </c>
      <c r="F66" s="25">
        <v>100.0</v>
      </c>
      <c r="G66" s="31">
        <v>5.0</v>
      </c>
      <c r="H66" s="26">
        <f t="shared" si="23"/>
        <v>95</v>
      </c>
      <c r="I66" s="68" t="s">
        <v>88</v>
      </c>
    </row>
    <row r="67" ht="15.0" customHeight="1">
      <c r="A67" s="65"/>
      <c r="B67" s="33"/>
      <c r="C67" s="29">
        <v>2.0</v>
      </c>
      <c r="D67" s="29">
        <v>0.0</v>
      </c>
      <c r="E67" s="67" t="s">
        <v>89</v>
      </c>
      <c r="F67" s="25">
        <f t="shared" ref="F67:G67" si="28">F68+F69+F70</f>
        <v>20000</v>
      </c>
      <c r="G67" s="25">
        <f t="shared" si="28"/>
        <v>18984</v>
      </c>
      <c r="H67" s="26">
        <f t="shared" si="23"/>
        <v>1016</v>
      </c>
      <c r="I67" s="67"/>
    </row>
    <row r="68" ht="15.0" customHeight="1">
      <c r="A68" s="65"/>
      <c r="B68" s="33"/>
      <c r="C68" s="33"/>
      <c r="D68" s="29">
        <v>1.0</v>
      </c>
      <c r="E68" s="67" t="s">
        <v>90</v>
      </c>
      <c r="F68" s="25">
        <v>18280.0</v>
      </c>
      <c r="G68" s="31">
        <v>9000.0</v>
      </c>
      <c r="H68" s="26">
        <f t="shared" si="23"/>
        <v>9280</v>
      </c>
      <c r="I68" s="68" t="s">
        <v>91</v>
      </c>
    </row>
    <row r="69" ht="15.0" customHeight="1">
      <c r="A69" s="65"/>
      <c r="B69" s="33"/>
      <c r="C69" s="33"/>
      <c r="D69" s="29">
        <v>2.0</v>
      </c>
      <c r="E69" s="67" t="s">
        <v>25</v>
      </c>
      <c r="F69" s="25">
        <v>1000.0</v>
      </c>
      <c r="G69" s="31">
        <v>9984.0</v>
      </c>
      <c r="H69" s="26">
        <f t="shared" si="23"/>
        <v>-8984</v>
      </c>
      <c r="I69" s="68" t="s">
        <v>92</v>
      </c>
    </row>
    <row r="70" ht="15.0" customHeight="1">
      <c r="A70" s="65"/>
      <c r="B70" s="33"/>
      <c r="C70" s="33"/>
      <c r="D70" s="29">
        <v>3.0</v>
      </c>
      <c r="E70" s="67" t="s">
        <v>93</v>
      </c>
      <c r="F70" s="25">
        <v>720.0</v>
      </c>
      <c r="G70" s="31">
        <v>0.0</v>
      </c>
      <c r="H70" s="26">
        <f t="shared" si="23"/>
        <v>720</v>
      </c>
      <c r="I70" s="68" t="s">
        <v>94</v>
      </c>
    </row>
    <row r="71" ht="15.0" customHeight="1">
      <c r="A71" s="65"/>
      <c r="B71" s="33"/>
      <c r="C71" s="33"/>
      <c r="D71" s="69">
        <v>4.0</v>
      </c>
      <c r="E71" s="68" t="s">
        <v>63</v>
      </c>
      <c r="F71" s="31">
        <v>0.0</v>
      </c>
      <c r="G71" s="31">
        <v>30.0</v>
      </c>
      <c r="H71" s="26">
        <f t="shared" si="23"/>
        <v>-30</v>
      </c>
      <c r="I71" s="68"/>
    </row>
    <row r="72" ht="15.75" customHeight="1">
      <c r="A72" s="63"/>
      <c r="B72" s="50">
        <v>10.0</v>
      </c>
      <c r="C72" s="50">
        <v>0.0</v>
      </c>
      <c r="D72" s="50">
        <v>0.0</v>
      </c>
      <c r="E72" s="70" t="s">
        <v>95</v>
      </c>
      <c r="F72" s="41">
        <v>0.0</v>
      </c>
      <c r="G72" s="41">
        <v>0.0</v>
      </c>
      <c r="H72" s="19">
        <f t="shared" si="23"/>
        <v>0</v>
      </c>
      <c r="I72" s="70"/>
    </row>
    <row r="73" ht="15.75" customHeight="1">
      <c r="A73" s="65"/>
      <c r="B73" s="29">
        <v>11.0</v>
      </c>
      <c r="C73" s="29">
        <v>0.0</v>
      </c>
      <c r="D73" s="29">
        <v>0.0</v>
      </c>
      <c r="E73" s="71" t="s">
        <v>96</v>
      </c>
      <c r="F73" s="25">
        <f t="shared" ref="F73:G73" si="29">F74+F76</f>
        <v>32500</v>
      </c>
      <c r="G73" s="25">
        <f t="shared" si="29"/>
        <v>2802</v>
      </c>
      <c r="H73" s="26">
        <f t="shared" si="23"/>
        <v>29698</v>
      </c>
      <c r="I73" s="71"/>
    </row>
    <row r="74" ht="15.75" customHeight="1">
      <c r="A74" s="65"/>
      <c r="B74" s="33"/>
      <c r="C74" s="29">
        <v>1.0</v>
      </c>
      <c r="D74" s="29">
        <v>0.0</v>
      </c>
      <c r="E74" s="71" t="s">
        <v>97</v>
      </c>
      <c r="F74" s="25">
        <f t="shared" ref="F74:G74" si="30">F75</f>
        <v>30000</v>
      </c>
      <c r="G74" s="25">
        <f t="shared" si="30"/>
        <v>800</v>
      </c>
      <c r="H74" s="26">
        <f t="shared" si="23"/>
        <v>29200</v>
      </c>
      <c r="I74" s="71"/>
    </row>
    <row r="75" ht="15.75" customHeight="1">
      <c r="A75" s="65"/>
      <c r="B75" s="33"/>
      <c r="C75" s="33"/>
      <c r="D75" s="29">
        <v>1.0</v>
      </c>
      <c r="E75" s="71" t="s">
        <v>98</v>
      </c>
      <c r="F75" s="25">
        <v>30000.0</v>
      </c>
      <c r="G75" s="31">
        <v>800.0</v>
      </c>
      <c r="H75" s="26">
        <f t="shared" si="23"/>
        <v>29200</v>
      </c>
      <c r="I75" s="72" t="s">
        <v>99</v>
      </c>
    </row>
    <row r="76" ht="15.75" customHeight="1">
      <c r="A76" s="65"/>
      <c r="B76" s="33"/>
      <c r="C76" s="29">
        <v>2.0</v>
      </c>
      <c r="D76" s="29">
        <v>0.0</v>
      </c>
      <c r="E76" s="71" t="s">
        <v>100</v>
      </c>
      <c r="F76" s="25">
        <f t="shared" ref="F76:G76" si="31">F77+F78</f>
        <v>2500</v>
      </c>
      <c r="G76" s="25">
        <f t="shared" si="31"/>
        <v>2002</v>
      </c>
      <c r="H76" s="26">
        <f t="shared" si="23"/>
        <v>498</v>
      </c>
      <c r="I76" s="71"/>
    </row>
    <row r="77" ht="15.75" customHeight="1">
      <c r="A77" s="65"/>
      <c r="B77" s="33"/>
      <c r="C77" s="33"/>
      <c r="D77" s="29">
        <v>1.0</v>
      </c>
      <c r="E77" s="71" t="s">
        <v>23</v>
      </c>
      <c r="F77" s="25">
        <v>700.0</v>
      </c>
      <c r="G77" s="31">
        <v>652.0</v>
      </c>
      <c r="H77" s="26">
        <f t="shared" si="23"/>
        <v>48</v>
      </c>
      <c r="I77" s="71"/>
    </row>
    <row r="78" ht="30.75" customHeight="1">
      <c r="A78" s="65"/>
      <c r="B78" s="33"/>
      <c r="C78" s="33"/>
      <c r="D78" s="29">
        <v>2.0</v>
      </c>
      <c r="E78" s="30" t="s">
        <v>101</v>
      </c>
      <c r="F78" s="25">
        <v>1800.0</v>
      </c>
      <c r="G78" s="31">
        <v>1350.0</v>
      </c>
      <c r="H78" s="26">
        <f t="shared" si="23"/>
        <v>450</v>
      </c>
      <c r="I78" s="32" t="s">
        <v>102</v>
      </c>
    </row>
    <row r="79" ht="15.75" customHeight="1">
      <c r="A79" s="73">
        <v>2.0</v>
      </c>
      <c r="B79" s="50">
        <v>0.0</v>
      </c>
      <c r="C79" s="50">
        <v>0.0</v>
      </c>
      <c r="D79" s="50">
        <v>0.0</v>
      </c>
      <c r="E79" s="70" t="s">
        <v>103</v>
      </c>
      <c r="F79" s="42">
        <v>0.0</v>
      </c>
      <c r="G79" s="42">
        <v>0.0</v>
      </c>
      <c r="H79" s="19">
        <f t="shared" si="23"/>
        <v>0</v>
      </c>
      <c r="I79" s="70"/>
    </row>
    <row r="80" ht="15.75" customHeight="1">
      <c r="A80" s="74">
        <v>3.0</v>
      </c>
      <c r="B80" s="29">
        <v>0.0</v>
      </c>
      <c r="C80" s="29">
        <v>0.0</v>
      </c>
      <c r="D80" s="29">
        <v>0.0</v>
      </c>
      <c r="E80" s="30" t="s">
        <v>104</v>
      </c>
      <c r="F80" s="31">
        <v>0.0</v>
      </c>
      <c r="G80" s="31">
        <v>0.0</v>
      </c>
      <c r="H80" s="26">
        <f t="shared" si="23"/>
        <v>0</v>
      </c>
      <c r="I80" s="30"/>
    </row>
  </sheetData>
  <mergeCells count="10">
    <mergeCell ref="G55:G56"/>
    <mergeCell ref="H55:H56"/>
    <mergeCell ref="A1:I2"/>
    <mergeCell ref="A3:E3"/>
    <mergeCell ref="F3:F4"/>
    <mergeCell ref="G3:G4"/>
    <mergeCell ref="H3:H4"/>
    <mergeCell ref="I3:I4"/>
    <mergeCell ref="F55:F56"/>
    <mergeCell ref="I55:I56"/>
  </mergeCells>
  <conditionalFormatting sqref="H1:H4">
    <cfRule type="cellIs" dxfId="0" priority="1" operator="lessThan">
      <formula>0</formula>
    </cfRule>
  </conditionalFormatting>
  <conditionalFormatting sqref="H5:H80">
    <cfRule type="cellIs" dxfId="0" priority="2" operator="lessThan">
      <formula>0</formula>
    </cfRule>
  </conditionalFormatting>
  <printOptions gridLines="1"/>
  <pageMargins bottom="1.0" footer="0.0" header="0.0" left="1.0" right="1.0" top="1.0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2021-02-15T07:51:53Z</dcterms:created>
  <dc:creator>a0979</dc:creator>
</cp:coreProperties>
</file>