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92" yWindow="780" windowWidth="18636" windowHeight="7008" activeTab="5"/>
  </bookViews>
  <sheets>
    <sheet name="A社團活動費" sheetId="1" r:id="rId1"/>
    <sheet name="B工讀費" sheetId="2" r:id="rId2"/>
    <sheet name="C行政雜支" sheetId="3" r:id="rId3"/>
    <sheet name="D器材費" sheetId="4" r:id="rId4"/>
    <sheet name="明細帳" sheetId="5" r:id="rId5"/>
    <sheet name="分類帳" sheetId="6" r:id="rId6"/>
    <sheet name="各月總花費" sheetId="7" r:id="rId7"/>
    <sheet name="月支出分類" sheetId="8" r:id="rId8"/>
  </sheets>
  <calcPr calcId="124519"/>
</workbook>
</file>

<file path=xl/calcChain.xml><?xml version="1.0" encoding="utf-8"?>
<calcChain xmlns="http://schemas.openxmlformats.org/spreadsheetml/2006/main">
  <c r="H18" i="6"/>
  <c r="H19"/>
  <c r="H20"/>
  <c r="H21"/>
  <c r="I11"/>
  <c r="I12"/>
  <c r="I13" s="1"/>
  <c r="I14" s="1"/>
  <c r="I10"/>
  <c r="I9"/>
  <c r="I8"/>
  <c r="I7"/>
  <c r="I6"/>
  <c r="I5"/>
  <c r="I9" i="5"/>
  <c r="I10" s="1"/>
  <c r="I8"/>
  <c r="I7"/>
  <c r="I6"/>
  <c r="G97"/>
  <c r="C4" i="8"/>
  <c r="E9"/>
  <c r="D9"/>
  <c r="C9"/>
  <c r="B9"/>
  <c r="B8"/>
  <c r="D7"/>
  <c r="B7"/>
  <c r="B6"/>
  <c r="E5"/>
  <c r="B5"/>
  <c r="B8" i="7"/>
  <c r="H14" i="2"/>
  <c r="H74" i="1"/>
  <c r="H98" i="5"/>
  <c r="B4" i="8"/>
  <c r="B10" s="1"/>
  <c r="B7" i="7"/>
  <c r="B6"/>
  <c r="B5"/>
  <c r="B4"/>
  <c r="B9" s="1"/>
  <c r="B3"/>
  <c r="H12" i="4"/>
  <c r="F10" i="8" l="1"/>
  <c r="H15" i="3"/>
  <c r="D8" i="8"/>
  <c r="C8"/>
  <c r="C7"/>
  <c r="E7"/>
  <c r="E6"/>
  <c r="D6"/>
  <c r="F5"/>
  <c r="E4"/>
  <c r="F8"/>
  <c r="E8"/>
  <c r="F7"/>
  <c r="F6"/>
  <c r="C6"/>
  <c r="D5"/>
  <c r="F4"/>
  <c r="C5"/>
  <c r="C10" s="1"/>
  <c r="D4"/>
  <c r="H16" i="6"/>
  <c r="I16" s="1"/>
  <c r="G18" s="1"/>
  <c r="T135" i="5"/>
  <c r="O135"/>
  <c r="L135"/>
  <c r="T134"/>
  <c r="O134"/>
  <c r="L134"/>
  <c r="T133"/>
  <c r="O133"/>
  <c r="L133"/>
  <c r="T130"/>
  <c r="O130"/>
  <c r="L130"/>
  <c r="T129"/>
  <c r="O129"/>
  <c r="L129"/>
  <c r="T128"/>
  <c r="O128"/>
  <c r="L128"/>
  <c r="T127"/>
  <c r="O127"/>
  <c r="L127"/>
  <c r="T126"/>
  <c r="O126"/>
  <c r="L126"/>
  <c r="T123"/>
  <c r="O123"/>
  <c r="L123"/>
  <c r="T122"/>
  <c r="O122"/>
  <c r="L122"/>
  <c r="T121"/>
  <c r="O121"/>
  <c r="L121"/>
  <c r="T120"/>
  <c r="O120"/>
  <c r="L120"/>
  <c r="T119"/>
  <c r="O119"/>
  <c r="L119"/>
  <c r="T117"/>
  <c r="O117"/>
  <c r="L117"/>
  <c r="T114"/>
  <c r="O114"/>
  <c r="L114"/>
  <c r="T113"/>
  <c r="O113"/>
  <c r="L113"/>
  <c r="T112"/>
  <c r="O112"/>
  <c r="L112"/>
  <c r="T111"/>
  <c r="O111"/>
  <c r="L111"/>
  <c r="T110"/>
  <c r="O110"/>
  <c r="L110"/>
  <c r="T109"/>
  <c r="O109"/>
  <c r="L109"/>
  <c r="T107"/>
  <c r="O107"/>
  <c r="L107"/>
  <c r="T106"/>
  <c r="O106"/>
  <c r="L106"/>
  <c r="T103"/>
  <c r="O103"/>
  <c r="L103"/>
  <c r="T102"/>
  <c r="O102"/>
  <c r="L102"/>
  <c r="T101"/>
  <c r="O101"/>
  <c r="L101"/>
  <c r="T98"/>
  <c r="O98"/>
  <c r="T97"/>
  <c r="O97"/>
  <c r="T95"/>
  <c r="O95"/>
  <c r="L95"/>
  <c r="T93"/>
  <c r="O93"/>
  <c r="L93"/>
  <c r="T92"/>
  <c r="O92"/>
  <c r="L92"/>
  <c r="T90"/>
  <c r="O90"/>
  <c r="L90"/>
  <c r="T48"/>
  <c r="O48"/>
  <c r="L48"/>
  <c r="T32"/>
  <c r="O32"/>
  <c r="L32"/>
  <c r="T13"/>
  <c r="O13"/>
  <c r="L13"/>
  <c r="T11"/>
  <c r="O11"/>
  <c r="L11"/>
  <c r="T10"/>
  <c r="O10"/>
  <c r="L10"/>
  <c r="T9"/>
  <c r="O9"/>
  <c r="L9"/>
  <c r="T8"/>
  <c r="O8"/>
  <c r="L8"/>
  <c r="O7"/>
  <c r="L7"/>
  <c r="I11"/>
  <c r="I12" s="1"/>
  <c r="I5" i="4"/>
  <c r="I5" i="3"/>
  <c r="I5" i="2"/>
  <c r="I5" i="1"/>
  <c r="E10" i="8" l="1"/>
  <c r="D10"/>
  <c r="I13" i="5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9"/>
  <c r="T7"/>
  <c r="I18" i="6"/>
  <c r="G19" s="1"/>
  <c r="I19" s="1"/>
  <c r="G20" s="1"/>
  <c r="I20" s="1"/>
  <c r="G21" s="1"/>
  <c r="I21" s="1"/>
  <c r="I22" s="1"/>
</calcChain>
</file>

<file path=xl/sharedStrings.xml><?xml version="1.0" encoding="utf-8"?>
<sst xmlns="http://schemas.openxmlformats.org/spreadsheetml/2006/main" count="682" uniqueCount="326">
  <si>
    <t>文藻外語大學學生會費支出明細帳</t>
  </si>
  <si>
    <t>106學年度第2學期</t>
  </si>
  <si>
    <r>
      <t>106-107</t>
    </r>
    <r>
      <rPr>
        <sz val="11"/>
        <rFont val="細明體"/>
        <family val="3"/>
        <charset val="136"/>
      </rPr>
      <t>年</t>
    </r>
    <r>
      <rPr>
        <sz val="11"/>
        <rFont val="Times New Roman"/>
        <family val="1"/>
      </rPr>
      <t xml:space="preserve"> </t>
    </r>
  </si>
  <si>
    <r>
      <rPr>
        <sz val="14"/>
        <rFont val="新細明體"/>
        <family val="1"/>
        <charset val="136"/>
      </rPr>
      <t>傳　　票</t>
    </r>
  </si>
  <si>
    <t>社團</t>
  </si>
  <si>
    <r>
      <t>10</t>
    </r>
    <r>
      <rPr>
        <sz val="11"/>
        <rFont val="Times New Roman"/>
        <family val="1"/>
      </rPr>
      <t>6-107</t>
    </r>
    <r>
      <rPr>
        <sz val="11"/>
        <rFont val="細明體"/>
        <family val="3"/>
        <charset val="136"/>
      </rPr>
      <t>年</t>
    </r>
    <r>
      <rPr>
        <sz val="11"/>
        <rFont val="Times New Roman"/>
        <family val="1"/>
      </rPr>
      <t xml:space="preserve"> </t>
    </r>
  </si>
  <si>
    <r>
      <rPr>
        <sz val="14"/>
        <rFont val="新細明體"/>
        <family val="1"/>
        <charset val="136"/>
      </rPr>
      <t>摘要</t>
    </r>
  </si>
  <si>
    <r>
      <rPr>
        <sz val="14"/>
        <rFont val="新細明體"/>
        <family val="1"/>
        <charset val="136"/>
      </rPr>
      <t>傳　　票</t>
    </r>
  </si>
  <si>
    <r>
      <t>10</t>
    </r>
    <r>
      <rPr>
        <sz val="11"/>
        <rFont val="Times New Roman"/>
        <family val="1"/>
      </rPr>
      <t>6-107</t>
    </r>
    <r>
      <rPr>
        <sz val="11"/>
        <rFont val="細明體"/>
        <family val="3"/>
        <charset val="136"/>
      </rPr>
      <t>年</t>
    </r>
    <r>
      <rPr>
        <sz val="11"/>
        <rFont val="Times New Roman"/>
        <family val="1"/>
      </rPr>
      <t xml:space="preserve"> </t>
    </r>
  </si>
  <si>
    <r>
      <rPr>
        <sz val="14"/>
        <rFont val="新細明體"/>
        <family val="1"/>
        <charset val="136"/>
      </rPr>
      <t>金　　　　　　　　額</t>
    </r>
  </si>
  <si>
    <r>
      <rPr>
        <sz val="14"/>
        <rFont val="新細明體"/>
        <family val="1"/>
        <charset val="136"/>
      </rPr>
      <t>傳　　票</t>
    </r>
  </si>
  <si>
    <r>
      <rPr>
        <sz val="14"/>
        <rFont val="新細明體"/>
        <family val="1"/>
        <charset val="136"/>
      </rPr>
      <t>月</t>
    </r>
  </si>
  <si>
    <r>
      <rPr>
        <sz val="14"/>
        <rFont val="新細明體"/>
        <family val="1"/>
        <charset val="136"/>
      </rPr>
      <t>日</t>
    </r>
  </si>
  <si>
    <r>
      <rPr>
        <sz val="14"/>
        <rFont val="新細明體"/>
        <family val="1"/>
        <charset val="136"/>
      </rPr>
      <t>種類</t>
    </r>
  </si>
  <si>
    <r>
      <rPr>
        <sz val="14"/>
        <rFont val="新細明體"/>
        <family val="1"/>
        <charset val="136"/>
      </rPr>
      <t>號數</t>
    </r>
  </si>
  <si>
    <r>
      <rPr>
        <sz val="14"/>
        <rFont val="新細明體"/>
        <family val="1"/>
        <charset val="136"/>
      </rPr>
      <t>收入</t>
    </r>
  </si>
  <si>
    <r>
      <rPr>
        <sz val="14"/>
        <rFont val="新細明體"/>
        <family val="1"/>
        <charset val="136"/>
      </rPr>
      <t>支出</t>
    </r>
  </si>
  <si>
    <r>
      <rPr>
        <sz val="14"/>
        <rFont val="新細明體"/>
        <family val="1"/>
        <charset val="136"/>
      </rPr>
      <t>餘額</t>
    </r>
  </si>
  <si>
    <r>
      <rPr>
        <sz val="14"/>
        <rFont val="新細明體"/>
        <family val="1"/>
        <charset val="136"/>
      </rPr>
      <t>摘要</t>
    </r>
  </si>
  <si>
    <r>
      <rPr>
        <sz val="14"/>
        <rFont val="新細明體"/>
        <family val="1"/>
        <charset val="136"/>
      </rPr>
      <t>金　　　　　　　　額</t>
    </r>
  </si>
  <si>
    <t>106學年度第1學期A類(社團活動費)分配數</t>
  </si>
  <si>
    <r>
      <rPr>
        <sz val="14"/>
        <rFont val="新細明體"/>
        <family val="1"/>
        <charset val="136"/>
      </rPr>
      <t>月</t>
    </r>
  </si>
  <si>
    <r>
      <rPr>
        <sz val="14"/>
        <rFont val="新細明體"/>
        <family val="1"/>
        <charset val="136"/>
      </rPr>
      <t>日</t>
    </r>
  </si>
  <si>
    <r>
      <rPr>
        <sz val="14"/>
        <rFont val="新細明體"/>
        <family val="1"/>
        <charset val="136"/>
      </rPr>
      <t>種類</t>
    </r>
  </si>
  <si>
    <r>
      <rPr>
        <sz val="14"/>
        <rFont val="新細明體"/>
        <family val="1"/>
        <charset val="136"/>
      </rPr>
      <t>號數</t>
    </r>
  </si>
  <si>
    <r>
      <rPr>
        <sz val="14"/>
        <rFont val="新細明體"/>
        <family val="1"/>
        <charset val="136"/>
      </rPr>
      <t>收入</t>
    </r>
  </si>
  <si>
    <r>
      <rPr>
        <sz val="14"/>
        <rFont val="新細明體"/>
        <family val="1"/>
        <charset val="136"/>
      </rPr>
      <t>支出</t>
    </r>
  </si>
  <si>
    <r>
      <rPr>
        <sz val="14"/>
        <rFont val="新細明體"/>
        <family val="1"/>
        <charset val="136"/>
      </rPr>
      <t>餘額</t>
    </r>
  </si>
  <si>
    <t>106學年度第1學期B類(工讀費)分配數</t>
  </si>
  <si>
    <r>
      <rPr>
        <sz val="14"/>
        <rFont val="新細明體"/>
        <family val="1"/>
        <charset val="136"/>
      </rPr>
      <t>摘要</t>
    </r>
  </si>
  <si>
    <r>
      <rPr>
        <sz val="14"/>
        <rFont val="新細明體"/>
        <family val="1"/>
        <charset val="136"/>
      </rPr>
      <t>金　　　　　　　　額</t>
    </r>
  </si>
  <si>
    <t>B</t>
  </si>
  <si>
    <r>
      <rPr>
        <sz val="14"/>
        <rFont val="新細明體"/>
        <family val="1"/>
        <charset val="136"/>
      </rPr>
      <t>月</t>
    </r>
  </si>
  <si>
    <t>學生會</t>
  </si>
  <si>
    <r>
      <rPr>
        <sz val="14"/>
        <rFont val="新細明體"/>
        <family val="1"/>
        <charset val="136"/>
      </rPr>
      <t>日</t>
    </r>
  </si>
  <si>
    <r>
      <rPr>
        <sz val="14"/>
        <rFont val="新細明體"/>
        <family val="1"/>
        <charset val="136"/>
      </rPr>
      <t>種類</t>
    </r>
  </si>
  <si>
    <r>
      <rPr>
        <sz val="14"/>
        <rFont val="新細明體"/>
        <family val="1"/>
        <charset val="136"/>
      </rPr>
      <t>號數</t>
    </r>
  </si>
  <si>
    <r>
      <rPr>
        <sz val="14"/>
        <rFont val="新細明體"/>
        <family val="1"/>
        <charset val="136"/>
      </rPr>
      <t>收入</t>
    </r>
  </si>
  <si>
    <r>
      <rPr>
        <sz val="14"/>
        <rFont val="新細明體"/>
        <family val="1"/>
        <charset val="136"/>
      </rPr>
      <t>支出</t>
    </r>
  </si>
  <si>
    <r>
      <rPr>
        <sz val="14"/>
        <rFont val="新細明體"/>
        <family val="1"/>
        <charset val="136"/>
      </rPr>
      <t>餘額</t>
    </r>
  </si>
  <si>
    <t>106學年度第1學期C類(行政雜支)分配數</t>
  </si>
  <si>
    <t>C</t>
  </si>
  <si>
    <t>行政雜支</t>
  </si>
  <si>
    <t>本學期總收入</t>
  </si>
  <si>
    <t>本學期總支出</t>
  </si>
  <si>
    <t>本學期總結餘</t>
  </si>
  <si>
    <r>
      <rPr>
        <sz val="12"/>
        <rFont val="新細明體"/>
        <family val="1"/>
        <charset val="136"/>
      </rPr>
      <t>本學期總收入</t>
    </r>
  </si>
  <si>
    <r>
      <rPr>
        <sz val="12"/>
        <rFont val="新細明體"/>
        <family val="1"/>
        <charset val="136"/>
      </rPr>
      <t>本學期總支出</t>
    </r>
  </si>
  <si>
    <r>
      <rPr>
        <sz val="12"/>
        <rFont val="新細明體"/>
        <family val="1"/>
        <charset val="136"/>
      </rPr>
      <t>本學期總結餘</t>
    </r>
  </si>
  <si>
    <r>
      <t>10</t>
    </r>
    <r>
      <rPr>
        <sz val="11"/>
        <rFont val="Times New Roman"/>
        <family val="1"/>
      </rPr>
      <t>6-107</t>
    </r>
    <r>
      <rPr>
        <sz val="11"/>
        <rFont val="細明體"/>
        <family val="3"/>
        <charset val="136"/>
      </rPr>
      <t>年</t>
    </r>
    <r>
      <rPr>
        <sz val="11"/>
        <rFont val="Times New Roman"/>
        <family val="1"/>
      </rPr>
      <t xml:space="preserve"> </t>
    </r>
  </si>
  <si>
    <r>
      <rPr>
        <sz val="14"/>
        <rFont val="新細明體"/>
        <family val="1"/>
        <charset val="136"/>
      </rPr>
      <t>傳　　票</t>
    </r>
  </si>
  <si>
    <r>
      <rPr>
        <sz val="14"/>
        <rFont val="新細明體"/>
        <family val="1"/>
        <charset val="136"/>
      </rPr>
      <t>摘要</t>
    </r>
  </si>
  <si>
    <r>
      <rPr>
        <sz val="14"/>
        <rFont val="新細明體"/>
        <family val="1"/>
        <charset val="136"/>
      </rPr>
      <t>金　　　　　　　　額</t>
    </r>
  </si>
  <si>
    <r>
      <rPr>
        <sz val="14"/>
        <rFont val="新細明體"/>
        <family val="1"/>
        <charset val="136"/>
      </rPr>
      <t>月</t>
    </r>
  </si>
  <si>
    <r>
      <rPr>
        <sz val="14"/>
        <rFont val="新細明體"/>
        <family val="1"/>
        <charset val="136"/>
      </rPr>
      <t>日</t>
    </r>
  </si>
  <si>
    <r>
      <rPr>
        <sz val="14"/>
        <rFont val="新細明體"/>
        <family val="1"/>
        <charset val="136"/>
      </rPr>
      <t>種類</t>
    </r>
  </si>
  <si>
    <r>
      <rPr>
        <sz val="14"/>
        <rFont val="新細明體"/>
        <family val="1"/>
        <charset val="136"/>
      </rPr>
      <t>號數</t>
    </r>
  </si>
  <si>
    <r>
      <rPr>
        <sz val="14"/>
        <rFont val="新細明體"/>
        <family val="1"/>
        <charset val="136"/>
      </rPr>
      <t>收入</t>
    </r>
  </si>
  <si>
    <r>
      <rPr>
        <sz val="14"/>
        <rFont val="新細明體"/>
        <family val="1"/>
        <charset val="136"/>
      </rPr>
      <t>支出</t>
    </r>
  </si>
  <si>
    <r>
      <rPr>
        <sz val="14"/>
        <rFont val="新細明體"/>
        <family val="1"/>
        <charset val="136"/>
      </rPr>
      <t>餘額</t>
    </r>
  </si>
  <si>
    <t>106學年度第1學期D類(器材費)分配數</t>
  </si>
  <si>
    <t>D</t>
  </si>
  <si>
    <t>社產</t>
  </si>
  <si>
    <r>
      <t>10</t>
    </r>
    <r>
      <rPr>
        <sz val="11"/>
        <rFont val="Times New Roman"/>
        <family val="1"/>
      </rPr>
      <t>6-107</t>
    </r>
    <r>
      <rPr>
        <sz val="11"/>
        <rFont val="細明體"/>
        <family val="3"/>
        <charset val="136"/>
      </rPr>
      <t>年</t>
    </r>
    <r>
      <rPr>
        <sz val="11"/>
        <rFont val="Times New Roman"/>
        <family val="1"/>
      </rPr>
      <t xml:space="preserve"> </t>
    </r>
  </si>
  <si>
    <t>賽維亞佛朗明哥社</t>
  </si>
  <si>
    <t>傳　　票</t>
  </si>
  <si>
    <t>文藻外語大學學生會費(課外活動費)支出分類總帳</t>
  </si>
  <si>
    <r>
      <rPr>
        <sz val="14"/>
        <rFont val="細明體"/>
        <family val="3"/>
        <charset val="136"/>
      </rPr>
      <t>社團</t>
    </r>
  </si>
  <si>
    <t>分類總帳目　　106學年度第2學期</t>
  </si>
  <si>
    <t>國術社</t>
  </si>
  <si>
    <r>
      <rPr>
        <sz val="14"/>
        <rFont val="新細明體"/>
        <family val="1"/>
        <charset val="136"/>
      </rPr>
      <t>摘要</t>
    </r>
  </si>
  <si>
    <r>
      <rPr>
        <sz val="14"/>
        <rFont val="新細明體"/>
        <family val="1"/>
        <charset val="136"/>
      </rPr>
      <t>金　　　　　　　　額</t>
    </r>
  </si>
  <si>
    <r>
      <rPr>
        <sz val="12"/>
        <rFont val="新細明體"/>
        <family val="1"/>
        <charset val="136"/>
      </rPr>
      <t>本學期總收入</t>
    </r>
  </si>
  <si>
    <r>
      <rPr>
        <sz val="14"/>
        <rFont val="新細明體"/>
        <family val="1"/>
        <charset val="136"/>
      </rPr>
      <t>月</t>
    </r>
  </si>
  <si>
    <r>
      <rPr>
        <sz val="12"/>
        <rFont val="新細明體"/>
        <family val="1"/>
        <charset val="136"/>
      </rPr>
      <t>本學期總支出</t>
    </r>
  </si>
  <si>
    <r>
      <rPr>
        <sz val="12"/>
        <rFont val="新細明體"/>
        <family val="1"/>
        <charset val="136"/>
      </rPr>
      <t>本學期總結餘</t>
    </r>
  </si>
  <si>
    <r>
      <t>10</t>
    </r>
    <r>
      <rPr>
        <sz val="11"/>
        <rFont val="Times New Roman"/>
        <family val="1"/>
      </rPr>
      <t>6-107</t>
    </r>
    <r>
      <rPr>
        <sz val="11"/>
        <rFont val="細明體"/>
        <family val="3"/>
        <charset val="136"/>
      </rPr>
      <t>年</t>
    </r>
    <r>
      <rPr>
        <sz val="11"/>
        <rFont val="Times New Roman"/>
        <family val="1"/>
      </rPr>
      <t xml:space="preserve"> </t>
    </r>
  </si>
  <si>
    <r>
      <rPr>
        <sz val="14"/>
        <rFont val="新細明體"/>
        <family val="1"/>
        <charset val="136"/>
      </rPr>
      <t>日</t>
    </r>
  </si>
  <si>
    <r>
      <rPr>
        <sz val="14"/>
        <rFont val="新細明體"/>
        <family val="1"/>
        <charset val="136"/>
      </rPr>
      <t>種類</t>
    </r>
  </si>
  <si>
    <r>
      <rPr>
        <sz val="14"/>
        <rFont val="新細明體"/>
        <family val="1"/>
        <charset val="136"/>
      </rPr>
      <t>號數</t>
    </r>
  </si>
  <si>
    <t>摘要</t>
  </si>
  <si>
    <t>金　　　　　　　　額</t>
  </si>
  <si>
    <r>
      <rPr>
        <sz val="14"/>
        <rFont val="新細明體"/>
        <family val="1"/>
        <charset val="136"/>
      </rPr>
      <t>收入</t>
    </r>
  </si>
  <si>
    <t>月</t>
  </si>
  <si>
    <r>
      <rPr>
        <sz val="14"/>
        <rFont val="新細明體"/>
        <family val="1"/>
        <charset val="136"/>
      </rPr>
      <t>支出</t>
    </r>
  </si>
  <si>
    <r>
      <rPr>
        <sz val="14"/>
        <rFont val="新細明體"/>
        <family val="1"/>
        <charset val="136"/>
      </rPr>
      <t>餘額</t>
    </r>
  </si>
  <si>
    <r>
      <rPr>
        <sz val="12"/>
        <rFont val="細明體"/>
        <family val="3"/>
        <charset val="136"/>
      </rPr>
      <t>高年級</t>
    </r>
  </si>
  <si>
    <r>
      <rPr>
        <sz val="12"/>
        <rFont val="細明體"/>
        <family val="3"/>
        <charset val="136"/>
      </rPr>
      <t>單價</t>
    </r>
  </si>
  <si>
    <r>
      <rPr>
        <sz val="12"/>
        <rFont val="細明體"/>
        <family val="3"/>
        <charset val="136"/>
      </rPr>
      <t>合計</t>
    </r>
  </si>
  <si>
    <t>日</t>
  </si>
  <si>
    <t>種類</t>
  </si>
  <si>
    <t>號數</t>
  </si>
  <si>
    <r>
      <t>分配數</t>
    </r>
    <r>
      <rPr>
        <sz val="10"/>
        <rFont val="標楷體"/>
        <family val="4"/>
        <charset val="136"/>
      </rPr>
      <t>(收入)</t>
    </r>
  </si>
  <si>
    <r>
      <rPr>
        <sz val="12"/>
        <rFont val="細明體"/>
        <family val="3"/>
        <charset val="136"/>
      </rPr>
      <t>低年級</t>
    </r>
  </si>
  <si>
    <t>實支數</t>
  </si>
  <si>
    <t>未支出之分配數</t>
  </si>
  <si>
    <r>
      <rPr>
        <sz val="12"/>
        <rFont val="細明體"/>
        <family val="3"/>
        <charset val="136"/>
      </rPr>
      <t>單價</t>
    </r>
  </si>
  <si>
    <r>
      <rPr>
        <sz val="12"/>
        <rFont val="細明體"/>
        <family val="3"/>
        <charset val="136"/>
      </rPr>
      <t>合計</t>
    </r>
  </si>
  <si>
    <r>
      <rPr>
        <sz val="12"/>
        <rFont val="細明體"/>
        <family val="3"/>
        <charset val="136"/>
      </rPr>
      <t>補交筆數</t>
    </r>
  </si>
  <si>
    <r>
      <rPr>
        <sz val="12"/>
        <rFont val="細明體"/>
        <family val="3"/>
        <charset val="136"/>
      </rPr>
      <t>補繳金額</t>
    </r>
  </si>
  <si>
    <r>
      <rPr>
        <sz val="12"/>
        <rFont val="細明體"/>
        <family val="3"/>
        <charset val="136"/>
      </rPr>
      <t>退費筆數</t>
    </r>
  </si>
  <si>
    <r>
      <rPr>
        <sz val="12"/>
        <rFont val="細明體"/>
        <family val="3"/>
        <charset val="136"/>
      </rPr>
      <t>退費金額</t>
    </r>
  </si>
  <si>
    <r>
      <rPr>
        <sz val="12"/>
        <rFont val="細明體"/>
        <family val="3"/>
        <charset val="136"/>
      </rPr>
      <t>合計</t>
    </r>
  </si>
  <si>
    <t>上期結餘</t>
  </si>
  <si>
    <t>收學生會費現金(補繳1021~1042學期6筆)(0人)</t>
  </si>
  <si>
    <t xml:space="preserve">學生會費現金收入 </t>
  </si>
  <si>
    <t>交換生溢繳退費(退費991~1042學期0筆)</t>
  </si>
  <si>
    <t>一般生溢繳退費(0人)</t>
  </si>
  <si>
    <t>一般生溢繳收費</t>
  </si>
  <si>
    <t>課指組零星餘額</t>
  </si>
  <si>
    <t>低收入戶溢繳退費(0人)</t>
  </si>
  <si>
    <t>銀行轉入學生會費(銀行繳費)</t>
  </si>
  <si>
    <t>本學期繳費學生數</t>
  </si>
  <si>
    <t>銀行轉入學生會費(超商繳費)</t>
  </si>
  <si>
    <t>106學年度第1學期學生會費結餘全數流至106學年度第2學期使用</t>
  </si>
  <si>
    <t>分配數</t>
  </si>
  <si>
    <r>
      <rPr>
        <sz val="12"/>
        <rFont val="細明體"/>
        <family val="3"/>
        <charset val="136"/>
      </rPr>
      <t>一般生溢繳退費</t>
    </r>
    <r>
      <rPr>
        <sz val="12"/>
        <rFont val="Times New Roman"/>
        <family val="1"/>
      </rPr>
      <t>(0</t>
    </r>
    <r>
      <rPr>
        <sz val="12"/>
        <rFont val="細明體"/>
        <family val="3"/>
        <charset val="136"/>
      </rPr>
      <t>人</t>
    </r>
    <r>
      <rPr>
        <sz val="12"/>
        <rFont val="Times New Roman"/>
        <family val="1"/>
      </rPr>
      <t>)</t>
    </r>
  </si>
  <si>
    <t>(下學期將退費共人，$)</t>
  </si>
  <si>
    <t>A</t>
  </si>
  <si>
    <t xml:space="preserve">社團活動費 </t>
  </si>
  <si>
    <r>
      <rPr>
        <sz val="12"/>
        <rFont val="細明體"/>
        <family val="3"/>
        <charset val="136"/>
      </rPr>
      <t>低收入戶溢繳退費</t>
    </r>
    <r>
      <rPr>
        <sz val="12"/>
        <rFont val="Times New Roman"/>
        <family val="1"/>
      </rPr>
      <t>(0</t>
    </r>
    <r>
      <rPr>
        <sz val="12"/>
        <rFont val="細明體"/>
        <family val="3"/>
        <charset val="136"/>
      </rPr>
      <t>人</t>
    </r>
    <r>
      <rPr>
        <sz val="12"/>
        <rFont val="Times New Roman"/>
        <family val="1"/>
      </rPr>
      <t>)</t>
    </r>
  </si>
  <si>
    <t>工讀費</t>
  </si>
  <si>
    <t xml:space="preserve">行政雜支費      </t>
  </si>
  <si>
    <t xml:space="preserve">器材費            </t>
  </si>
  <si>
    <t>學生會行政中心 財務部</t>
  </si>
  <si>
    <t>106學年度第1學期學生會費結餘  (至107.01.12止)</t>
  </si>
  <si>
    <t>106學年度第1學期學生會費轉入存留款帳戶手續費</t>
  </si>
  <si>
    <t>社團法人中華民國童軍總會</t>
  </si>
  <si>
    <t>利息轉入-高雄企銀(存入存留款)</t>
  </si>
  <si>
    <t>107.02.26(自79年1月起)學生會費累計</t>
  </si>
  <si>
    <t xml:space="preserve">   備註:</t>
  </si>
  <si>
    <t>山地服務社</t>
  </si>
  <si>
    <t>製表人／輔導人員：　　　　　　　　　</t>
  </si>
  <si>
    <t>三月份工讀生費</t>
  </si>
  <si>
    <t>學生議會</t>
  </si>
  <si>
    <t>社團經費審核委員會</t>
  </si>
  <si>
    <t>課指組組長：</t>
  </si>
  <si>
    <t>全國學生會評鑑</t>
  </si>
  <si>
    <t>學務長：　　　　　　　　　　　　　　　　　　學生議會：</t>
  </si>
  <si>
    <t>管樂社</t>
  </si>
  <si>
    <t>全國學生音樂比賽</t>
  </si>
  <si>
    <t>文藻外語大學B004御琴風國樂社</t>
  </si>
  <si>
    <t>全國學生音樂比賽-絲竹室內樂</t>
  </si>
  <si>
    <t>學生會：</t>
  </si>
  <si>
    <t>相戀賽維亞-佛朗明哥文化體驗</t>
  </si>
  <si>
    <t>學生議會：</t>
  </si>
  <si>
    <t>課外活動指導組：</t>
  </si>
  <si>
    <t>學生會行政中心秘書處</t>
  </si>
  <si>
    <t>會員代表大會</t>
  </si>
  <si>
    <t>研習經費</t>
  </si>
  <si>
    <t>學生會選舉委員會</t>
  </si>
  <si>
    <t>2018-E-學生會選舉事務研習會</t>
  </si>
  <si>
    <t>Cosplay技巧研究社</t>
  </si>
  <si>
    <t>Cosplay技巧研究社第6屆外拍</t>
  </si>
  <si>
    <t>全國學生會成果競賽</t>
  </si>
  <si>
    <t>學生會行政中心</t>
  </si>
  <si>
    <t>全學評</t>
  </si>
  <si>
    <t>四月份工讀生費</t>
  </si>
  <si>
    <t>全學評演講</t>
  </si>
  <si>
    <t>學生會行政中心 器材部</t>
  </si>
  <si>
    <t>事務機定期包錶</t>
  </si>
  <si>
    <t>國際週--講座一</t>
  </si>
  <si>
    <t>國際週--多語咖啡廳</t>
  </si>
  <si>
    <t>學生會行政中心公關部</t>
  </si>
  <si>
    <t>特約商宣傳</t>
  </si>
  <si>
    <t>國際週--講座二</t>
  </si>
  <si>
    <t>藝術舞坊</t>
  </si>
  <si>
    <t>藝術舞坊研習營</t>
  </si>
  <si>
    <t>高雄西班牙春會快閃</t>
  </si>
  <si>
    <t>化雨堂主控室操作及動線佈置證照研習營</t>
  </si>
  <si>
    <t>學生會新聞部</t>
  </si>
  <si>
    <t>NeWSU樞紐藻食</t>
  </si>
  <si>
    <t>「寶來超人的六號任務」寶來國小一日服務活動</t>
  </si>
  <si>
    <t>學生會行政中心 公關部</t>
  </si>
  <si>
    <t>畢業贈禮</t>
  </si>
  <si>
    <t>維修專業擴大機</t>
  </si>
  <si>
    <t>文藻哲學社</t>
  </si>
  <si>
    <t>倫理學導論講座</t>
  </si>
  <si>
    <t>文藻外語大學康輔社</t>
  </si>
  <si>
    <t>康輔社第31屆成果展-最後的831</t>
  </si>
  <si>
    <t>小提琴社</t>
  </si>
  <si>
    <t>「深紅色的天空與藍玫瑰」小提琴社成果展</t>
  </si>
  <si>
    <t>桌球社</t>
  </si>
  <si>
    <t>有來有Ball庇桌球單打賽</t>
  </si>
  <si>
    <t>三合一選舉事務委員會</t>
  </si>
  <si>
    <t>三合一 選舉暨補選</t>
  </si>
  <si>
    <t>動漫畫創作研究社</t>
  </si>
  <si>
    <t>《MythoS》成果畫展</t>
  </si>
  <si>
    <t>排球社</t>
  </si>
  <si>
    <t>Volleyball Wars 文藻系際大戰</t>
  </si>
  <si>
    <t>星球崛起 球類比賽</t>
  </si>
  <si>
    <t>學生會行政中心學權部</t>
  </si>
  <si>
    <t>第十七屆學生會行政中心學權部 學權月-婚姻平權講座</t>
  </si>
  <si>
    <t>哲學 x 桌遊</t>
  </si>
  <si>
    <t>文藻中智佛學社</t>
  </si>
  <si>
    <t>文藻浴佛節-浴佛遇佛</t>
  </si>
  <si>
    <t>移地訓練</t>
  </si>
  <si>
    <t>學生會行政中心器材部</t>
  </si>
  <si>
    <t>購買高低麥克風架</t>
  </si>
  <si>
    <t>足球社</t>
  </si>
  <si>
    <t>達克盃</t>
  </si>
  <si>
    <t>國際標準舞蹈社 x 藝術舞坊</t>
  </si>
  <si>
    <t>「舞風繫影」兩社聯合成果展</t>
  </si>
  <si>
    <t>［舞風繫影 Fantastic Dancers and Their Movies］國際標準舞蹈社 x 藝術舞坊 兩社聯合成果展</t>
  </si>
  <si>
    <t>第十七屆學生會行政中心學權部 學權月 - 權部告訴你—學運不少你</t>
  </si>
  <si>
    <t>拉丁打擊樂社、四技民謠吉他社</t>
  </si>
  <si>
    <t>大吉大利、今晚吃雞</t>
  </si>
  <si>
    <t>民謠吉他社</t>
  </si>
  <si>
    <t>成果展</t>
  </si>
  <si>
    <t>道德講座</t>
  </si>
  <si>
    <t>與孟德斯鳩共遊</t>
  </si>
  <si>
    <t xml:space="preserve"> 四技國標社</t>
  </si>
  <si>
    <t>四技國標社第十一屆成果展</t>
  </si>
  <si>
    <t>瑜珈社</t>
  </si>
  <si>
    <t>2D壁繩瑜珈研習營</t>
  </si>
  <si>
    <t>中東肚皮舞社</t>
  </si>
  <si>
    <t>秘 境</t>
  </si>
  <si>
    <t>Cosplay 技巧研究社</t>
  </si>
  <si>
    <t>Cosplay 技巧研究社第九屆成果展</t>
  </si>
  <si>
    <t>文藻美式歌舞合唱團</t>
  </si>
  <si>
    <t>Glee Show--蛤蛤母湯喔 成果展</t>
  </si>
  <si>
    <t>街舞社</t>
  </si>
  <si>
    <t>籃球社</t>
  </si>
  <si>
    <t>青出於藍-校內三對三鬥牛賽</t>
  </si>
  <si>
    <t>2018-A 文藻外語大學全國大專院校第13屆議事年會</t>
  </si>
  <si>
    <t>2018-A 全國大專院校第13屆學生議會年會</t>
  </si>
  <si>
    <t>羽球社</t>
  </si>
  <si>
    <t>第九屆文藻盃南區大專院校羽球聯合賽</t>
  </si>
  <si>
    <t>音樂遊戲研究社</t>
  </si>
  <si>
    <t>日本劍道研習社</t>
  </si>
  <si>
    <t>劍道體驗營</t>
  </si>
  <si>
    <t>第十七屆學生會行政中心學權部學權月-世界咖啡館</t>
  </si>
  <si>
    <t>道德書籍講座</t>
  </si>
  <si>
    <t>甦 扭</t>
  </si>
  <si>
    <t>學生會國際部</t>
  </si>
  <si>
    <t>樂擎. 筆尖上的擺渡人</t>
  </si>
  <si>
    <t>童軍團</t>
  </si>
  <si>
    <t>「逆風飛翔」探索營</t>
  </si>
  <si>
    <t>學生會行政中心 活動部</t>
  </si>
  <si>
    <t>社團組織負責人傳承暨交流茶會活動</t>
  </si>
  <si>
    <t>賽維亞佛朗明哥 Tablao 成果展</t>
  </si>
  <si>
    <t>維修專業擴</t>
  </si>
  <si>
    <t>106學年度全校性學生社團組織資料評鑑</t>
  </si>
  <si>
    <t>104年度全國社團評鑑（社團）</t>
  </si>
  <si>
    <r>
      <rPr>
        <sz val="12"/>
        <rFont val="細明體"/>
        <family val="3"/>
        <charset val="136"/>
      </rPr>
      <t>本學期總支出</t>
    </r>
  </si>
  <si>
    <t>104學年度全國社團評鑑（學生會）</t>
  </si>
  <si>
    <r>
      <rPr>
        <sz val="12"/>
        <rFont val="細明體"/>
        <family val="3"/>
        <charset val="136"/>
      </rPr>
      <t>本學期總結餘</t>
    </r>
  </si>
  <si>
    <t>學生會行政中心 財務部</t>
    <phoneticPr fontId="27" type="noConversion"/>
  </si>
  <si>
    <r>
      <t>107</t>
    </r>
    <r>
      <rPr>
        <sz val="12"/>
        <rFont val="細明體"/>
        <family val="3"/>
        <charset val="136"/>
      </rPr>
      <t>年全國羅浮群長年會</t>
    </r>
    <phoneticPr fontId="27" type="noConversion"/>
  </si>
  <si>
    <r>
      <rPr>
        <sz val="12"/>
        <rFont val="細明體"/>
        <family val="3"/>
        <charset val="136"/>
      </rPr>
      <t>花蓮樂合第</t>
    </r>
    <r>
      <rPr>
        <sz val="12"/>
        <rFont val="Times New Roman"/>
        <family val="1"/>
      </rPr>
      <t>19</t>
    </r>
    <r>
      <rPr>
        <sz val="12"/>
        <rFont val="細明體"/>
        <family val="3"/>
        <charset val="136"/>
      </rPr>
      <t>期寒假英語生活營</t>
    </r>
    <r>
      <rPr>
        <sz val="12"/>
        <rFont val="Times New Roman"/>
        <family val="1"/>
      </rPr>
      <t xml:space="preserve"> - </t>
    </r>
    <r>
      <rPr>
        <sz val="12"/>
        <rFont val="細明體"/>
        <family val="3"/>
        <charset val="136"/>
      </rPr>
      <t>第十九屆樂合國香蕉兵訓練營</t>
    </r>
    <phoneticPr fontId="27" type="noConversion"/>
  </si>
  <si>
    <t>各月總花費</t>
    <phoneticPr fontId="27" type="noConversion"/>
  </si>
  <si>
    <t>2月</t>
    <phoneticPr fontId="27" type="noConversion"/>
  </si>
  <si>
    <t>3月</t>
    <phoneticPr fontId="27" type="noConversion"/>
  </si>
  <si>
    <t>4月</t>
    <phoneticPr fontId="27" type="noConversion"/>
  </si>
  <si>
    <t>5月</t>
    <phoneticPr fontId="27" type="noConversion"/>
  </si>
  <si>
    <t>6月</t>
    <phoneticPr fontId="27" type="noConversion"/>
  </si>
  <si>
    <t>月支出分類</t>
    <phoneticPr fontId="27" type="noConversion"/>
  </si>
  <si>
    <t>A</t>
    <phoneticPr fontId="27" type="noConversion"/>
  </si>
  <si>
    <t>B</t>
    <phoneticPr fontId="27" type="noConversion"/>
  </si>
  <si>
    <t>C</t>
    <phoneticPr fontId="27" type="noConversion"/>
  </si>
  <si>
    <t>D</t>
    <phoneticPr fontId="27" type="noConversion"/>
  </si>
  <si>
    <t>E</t>
    <phoneticPr fontId="27" type="noConversion"/>
  </si>
  <si>
    <t>D</t>
    <phoneticPr fontId="27" type="noConversion"/>
  </si>
  <si>
    <r>
      <rPr>
        <sz val="12"/>
        <color rgb="FF000000"/>
        <rFont val="細明體"/>
        <family val="3"/>
        <charset val="136"/>
      </rPr>
      <t>學生會行政中心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細明體"/>
        <family val="3"/>
        <charset val="136"/>
      </rPr>
      <t>器材部</t>
    </r>
    <phoneticPr fontId="27" type="noConversion"/>
  </si>
  <si>
    <t>事務機定包錶費</t>
    <phoneticPr fontId="27" type="noConversion"/>
  </si>
  <si>
    <t>A</t>
    <phoneticPr fontId="27" type="noConversion"/>
  </si>
  <si>
    <t>C</t>
    <phoneticPr fontId="27" type="noConversion"/>
  </si>
  <si>
    <t>第17屆學生會公關品</t>
    <phoneticPr fontId="27" type="noConversion"/>
  </si>
  <si>
    <t>B</t>
    <phoneticPr fontId="27" type="noConversion"/>
  </si>
  <si>
    <t>學生會行政中心 財務部</t>
    <phoneticPr fontId="27" type="noConversion"/>
  </si>
  <si>
    <t>五月份工讀生費</t>
    <phoneticPr fontId="27" type="noConversion"/>
  </si>
  <si>
    <t>學生會行政中心 秘書處</t>
    <phoneticPr fontId="27" type="noConversion"/>
  </si>
  <si>
    <t>學生會</t>
    <phoneticPr fontId="27" type="noConversion"/>
  </si>
  <si>
    <t>行政雜支</t>
    <phoneticPr fontId="27" type="noConversion"/>
  </si>
  <si>
    <t>六月份工讀生費</t>
    <phoneticPr fontId="27" type="noConversion"/>
  </si>
  <si>
    <t>學生會行政中心 學權部</t>
    <phoneticPr fontId="27" type="noConversion"/>
  </si>
  <si>
    <t>成果展</t>
    <phoneticPr fontId="27" type="noConversion"/>
  </si>
  <si>
    <t>道德講座</t>
    <phoneticPr fontId="27" type="noConversion"/>
  </si>
  <si>
    <t>與孟德斯鳩共遊</t>
    <phoneticPr fontId="27" type="noConversion"/>
  </si>
  <si>
    <t>四技國標社第十一屆成果展</t>
    <phoneticPr fontId="27" type="noConversion"/>
  </si>
  <si>
    <t>2D壁繩瑜珈研習營</t>
    <phoneticPr fontId="27" type="noConversion"/>
  </si>
  <si>
    <t>秘 境</t>
    <phoneticPr fontId="27" type="noConversion"/>
  </si>
  <si>
    <t>Cosplay 技巧研究社第九屆成果展</t>
    <phoneticPr fontId="27" type="noConversion"/>
  </si>
  <si>
    <t>Glee Show--蛤蛤母湯喔 成果展</t>
    <phoneticPr fontId="27" type="noConversion"/>
  </si>
  <si>
    <t>青出於藍-校內三對三鬥牛賽</t>
    <phoneticPr fontId="27" type="noConversion"/>
  </si>
  <si>
    <t>2018-A 文藻外語大學全國大專院校第13屆議事年會</t>
    <phoneticPr fontId="27" type="noConversion"/>
  </si>
  <si>
    <t>2018-A 全國大專院校第13屆學生議會年會</t>
    <phoneticPr fontId="27" type="noConversion"/>
  </si>
  <si>
    <t>第九屆文藻盃南區大專院校羽球聯合賽</t>
    <phoneticPr fontId="27" type="noConversion"/>
  </si>
  <si>
    <t>社產</t>
    <phoneticPr fontId="27" type="noConversion"/>
  </si>
  <si>
    <t>劍道體驗營</t>
    <phoneticPr fontId="27" type="noConversion"/>
  </si>
  <si>
    <t>第十七屆學生會行政中心學權部學權月-世界咖啡館</t>
    <phoneticPr fontId="27" type="noConversion"/>
  </si>
  <si>
    <t>道德書籍講座</t>
    <phoneticPr fontId="27" type="noConversion"/>
  </si>
  <si>
    <t>甦 扭</t>
    <phoneticPr fontId="27" type="noConversion"/>
  </si>
  <si>
    <t>樂擎. 筆尖上的擺渡人</t>
    <phoneticPr fontId="27" type="noConversion"/>
  </si>
  <si>
    <t>「逆風飛翔」探索營</t>
    <phoneticPr fontId="27" type="noConversion"/>
  </si>
  <si>
    <t>社團組織負責人傳承暨交流茶會活動</t>
    <phoneticPr fontId="27" type="noConversion"/>
  </si>
  <si>
    <t>賽維亞佛朗明哥 Tablao 成果展</t>
    <phoneticPr fontId="27" type="noConversion"/>
  </si>
  <si>
    <t>106學年度全校性學生社團組織資料評鑑</t>
    <phoneticPr fontId="27" type="noConversion"/>
  </si>
  <si>
    <t>總額</t>
    <phoneticPr fontId="27" type="noConversion"/>
  </si>
  <si>
    <t>D</t>
    <phoneticPr fontId="27" type="noConversion"/>
  </si>
  <si>
    <t>7月</t>
    <phoneticPr fontId="27" type="noConversion"/>
  </si>
  <si>
    <t>七月份工讀生費</t>
    <phoneticPr fontId="27" type="noConversion"/>
  </si>
  <si>
    <r>
      <rPr>
        <sz val="12"/>
        <color rgb="FF000000"/>
        <rFont val="細明體"/>
        <family val="3"/>
        <charset val="136"/>
      </rPr>
      <t>學生會行政中心</t>
    </r>
    <r>
      <rPr>
        <sz val="12"/>
        <color rgb="FF000000"/>
        <rFont val="Times New Roman"/>
      </rPr>
      <t xml:space="preserve"> 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細明體"/>
        <family val="3"/>
        <charset val="136"/>
      </rPr>
      <t>財務部</t>
    </r>
    <phoneticPr fontId="27" type="noConversion"/>
  </si>
  <si>
    <r>
      <rPr>
        <sz val="12"/>
        <color rgb="FF000000"/>
        <rFont val="細明體"/>
        <family val="3"/>
        <charset val="136"/>
      </rPr>
      <t>學生會行政中心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</rPr>
      <t xml:space="preserve"> </t>
    </r>
    <r>
      <rPr>
        <sz val="12"/>
        <color rgb="FF000000"/>
        <rFont val="細明體"/>
        <family val="3"/>
        <charset val="136"/>
      </rPr>
      <t>財務部</t>
    </r>
    <phoneticPr fontId="27" type="noConversion"/>
  </si>
  <si>
    <r>
      <rPr>
        <sz val="12"/>
        <color rgb="FF000000"/>
        <rFont val="細明體"/>
        <family val="3"/>
        <charset val="136"/>
      </rPr>
      <t>學生會行政中心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細明體"/>
        <family val="3"/>
        <charset val="136"/>
      </rPr>
      <t>器材部</t>
    </r>
    <phoneticPr fontId="27" type="noConversion"/>
  </si>
  <si>
    <t>學生會行政中心 器材部</t>
    <phoneticPr fontId="27" type="noConversion"/>
  </si>
  <si>
    <t>學生會行政中心 學權部</t>
    <phoneticPr fontId="27" type="noConversion"/>
  </si>
  <si>
    <t>學生會行政中心 公關部</t>
    <phoneticPr fontId="27" type="noConversion"/>
  </si>
  <si>
    <r>
      <rPr>
        <sz val="12"/>
        <color rgb="FF000000"/>
        <rFont val="細明體"/>
        <family val="3"/>
        <charset val="136"/>
      </rPr>
      <t>學生會行政中心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細明體"/>
        <family val="3"/>
        <charset val="136"/>
      </rPr>
      <t>秘書處</t>
    </r>
    <phoneticPr fontId="27" type="noConversion"/>
  </si>
  <si>
    <t>A</t>
    <phoneticPr fontId="27" type="noConversion"/>
  </si>
  <si>
    <t>新潮爵士舞蹈社</t>
    <phoneticPr fontId="27" type="noConversion"/>
  </si>
  <si>
    <t>舞時舞刻</t>
    <phoneticPr fontId="27" type="noConversion"/>
  </si>
  <si>
    <t>二月份工讀生費</t>
    <phoneticPr fontId="27" type="noConversion"/>
  </si>
  <si>
    <t>二月份工讀生費</t>
    <phoneticPr fontId="27" type="noConversion"/>
  </si>
  <si>
    <t>7月</t>
    <phoneticPr fontId="27" type="noConversion"/>
  </si>
  <si>
    <r>
      <rPr>
        <sz val="24"/>
        <rFont val="新細明體"/>
        <family val="1"/>
        <charset val="136"/>
      </rPr>
      <t>文藻外語大學學生會費支出明細帳</t>
    </r>
  </si>
  <si>
    <t>文藻外語大學御琴風國樂社</t>
    <phoneticPr fontId="27" type="noConversion"/>
  </si>
  <si>
    <t>(下學期將退費共人，$)</t>
    <phoneticPr fontId="27" type="noConversion"/>
  </si>
  <si>
    <r>
      <t>(下學期將退費共人，</t>
    </r>
    <r>
      <rPr>
        <sz val="12"/>
        <color rgb="FF000000"/>
        <rFont val="PMingLiu"/>
        <family val="1"/>
        <charset val="136"/>
      </rPr>
      <t>$</t>
    </r>
    <r>
      <rPr>
        <sz val="12"/>
        <color rgb="FF000000"/>
        <rFont val="PMingLiu"/>
        <family val="1"/>
        <charset val="136"/>
      </rPr>
      <t>)</t>
    </r>
    <phoneticPr fontId="27" type="noConversion"/>
  </si>
  <si>
    <t>銀行轉入學生會費(銀行繳費)(1257人)</t>
    <phoneticPr fontId="27" type="noConversion"/>
  </si>
  <si>
    <t>銀行轉入學生會費(超商繳費)(2447人)</t>
    <phoneticPr fontId="27" type="noConversion"/>
  </si>
  <si>
    <t>收學生會費現金 (155人)</t>
    <phoneticPr fontId="27" type="noConversion"/>
  </si>
  <si>
    <t>106學年度第1學期學生會費結餘全數流至106學年度第2學期使用</t>
    <phoneticPr fontId="27" type="noConversion"/>
  </si>
  <si>
    <t>人數:4129人</t>
    <phoneticPr fontId="27" type="noConversion"/>
  </si>
  <si>
    <t>106學年第2學期學生會費總額</t>
    <phoneticPr fontId="27" type="noConversion"/>
  </si>
  <si>
    <r>
      <t>1. 日間部學生7159人(以107年3月資料為準7159人)，學生會費繳交率為58%</t>
    </r>
    <r>
      <rPr>
        <b/>
        <sz val="11"/>
        <rFont val="標楷體"/>
        <family val="4"/>
        <charset val="136"/>
      </rPr>
      <t xml:space="preserve">
2. 106學年度第2學期學生會費結餘全數流至107學年度第1學期使用，故學生會費累計(存留款)元。</t>
    </r>
    <phoneticPr fontId="27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</si>
</sst>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_-* #,##0_-;\-* #,##0_-;_-* &quot;-&quot;_-;_-@"/>
    <numFmt numFmtId="178" formatCode="_-* #,##0_-;\-* #,##0_-;_-* &quot;-&quot;??_-;_-@"/>
  </numFmts>
  <fonts count="39">
    <font>
      <sz val="12"/>
      <color rgb="FF000000"/>
      <name val="PMingLiu"/>
    </font>
    <font>
      <u/>
      <sz val="24"/>
      <name val="PMingLiu"/>
      <family val="1"/>
      <charset val="136"/>
    </font>
    <font>
      <sz val="12"/>
      <name val="Times New Roman"/>
    </font>
    <font>
      <sz val="18"/>
      <name val="Times New Roman"/>
    </font>
    <font>
      <sz val="11"/>
      <name val="Times New Roman"/>
    </font>
    <font>
      <sz val="12"/>
      <name val="PMingLiu"/>
      <family val="1"/>
      <charset val="136"/>
    </font>
    <font>
      <sz val="14"/>
      <name val="Times New Roman"/>
    </font>
    <font>
      <sz val="14"/>
      <name val="MingLiU"/>
      <family val="3"/>
      <charset val="136"/>
    </font>
    <font>
      <sz val="12"/>
      <name val="PMingLiu"/>
      <family val="1"/>
      <charset val="136"/>
    </font>
    <font>
      <sz val="12"/>
      <name val="MingLiU"/>
      <family val="3"/>
      <charset val="136"/>
    </font>
    <font>
      <sz val="12"/>
      <color rgb="FF000000"/>
      <name val="Times New Roman"/>
    </font>
    <font>
      <sz val="14"/>
      <name val="PMingLiu"/>
      <family val="1"/>
      <charset val="136"/>
    </font>
    <font>
      <b/>
      <u/>
      <sz val="22"/>
      <name val="標楷體"/>
      <family val="4"/>
      <charset val="136"/>
    </font>
    <font>
      <b/>
      <sz val="18"/>
      <name val="標楷體"/>
      <family val="4"/>
      <charset val="136"/>
    </font>
    <font>
      <sz val="14"/>
      <name val="標楷體"/>
      <family val="4"/>
      <charset val="136"/>
    </font>
    <font>
      <sz val="13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11"/>
      <name val="標楷體"/>
      <family val="4"/>
      <charset val="136"/>
    </font>
    <font>
      <sz val="11"/>
      <name val="細明體"/>
      <family val="3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sz val="12"/>
      <color rgb="FF000000"/>
      <name val="PMingLiu"/>
      <family val="1"/>
      <charset val="136"/>
    </font>
    <font>
      <sz val="14"/>
      <name val="細明體"/>
      <family val="3"/>
      <charset val="136"/>
    </font>
    <font>
      <sz val="12"/>
      <name val="細明體"/>
      <family val="3"/>
      <charset val="136"/>
    </font>
    <font>
      <sz val="10"/>
      <name val="標楷體"/>
      <family val="4"/>
      <charset val="136"/>
    </font>
    <font>
      <b/>
      <sz val="11"/>
      <name val="標楷體"/>
      <family val="4"/>
      <charset val="136"/>
    </font>
    <font>
      <sz val="9"/>
      <name val="細明體"/>
      <family val="3"/>
      <charset val="136"/>
    </font>
    <font>
      <sz val="12"/>
      <name val="Times New Roman"/>
      <family val="1"/>
    </font>
    <font>
      <b/>
      <sz val="12"/>
      <color rgb="FF000000"/>
      <name val="PMingLiu"/>
      <family val="1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Adobe 楷体 Std R"/>
      <family val="1"/>
      <charset val="128"/>
    </font>
    <font>
      <sz val="1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細明體"/>
      <family val="3"/>
      <charset val="136"/>
    </font>
    <font>
      <sz val="24"/>
      <name val="Times New Roman"/>
      <family val="1"/>
    </font>
    <font>
      <sz val="24"/>
      <name val="新細明體"/>
      <family val="1"/>
      <charset val="136"/>
    </font>
    <font>
      <sz val="12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76A5AF"/>
        <bgColor rgb="FF76A5A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76A5AF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3">
    <xf numFmtId="0" fontId="0" fillId="0" borderId="0" xfId="0" applyFont="1" applyAlignment="1"/>
    <xf numFmtId="0" fontId="2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/>
    <xf numFmtId="38" fontId="6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top" wrapText="1"/>
    </xf>
    <xf numFmtId="176" fontId="2" fillId="0" borderId="4" xfId="0" applyNumberFormat="1" applyFont="1" applyBorder="1" applyAlignment="1">
      <alignment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vertical="center"/>
    </xf>
    <xf numFmtId="176" fontId="10" fillId="0" borderId="4" xfId="0" applyNumberFormat="1" applyFont="1" applyBorder="1" applyAlignment="1">
      <alignment horizontal="right" vertical="center"/>
    </xf>
    <xf numFmtId="38" fontId="2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3" fontId="10" fillId="0" borderId="4" xfId="0" applyNumberFormat="1" applyFont="1" applyBorder="1" applyAlignment="1">
      <alignment horizontal="center" vertical="center"/>
    </xf>
    <xf numFmtId="0" fontId="2" fillId="0" borderId="4" xfId="0" applyFont="1" applyBorder="1"/>
    <xf numFmtId="0" fontId="9" fillId="0" borderId="4" xfId="0" applyFont="1" applyBorder="1" applyAlignment="1">
      <alignment vertical="center" shrinkToFit="1"/>
    </xf>
    <xf numFmtId="0" fontId="9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0" applyNumberFormat="1" applyFont="1" applyAlignment="1">
      <alignment vertical="center"/>
    </xf>
    <xf numFmtId="0" fontId="2" fillId="0" borderId="4" xfId="0" applyFont="1" applyBorder="1" applyAlignment="1">
      <alignment vertical="center" shrinkToFit="1"/>
    </xf>
    <xf numFmtId="0" fontId="2" fillId="0" borderId="4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177" fontId="16" fillId="0" borderId="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176" fontId="16" fillId="0" borderId="8" xfId="0" applyNumberFormat="1" applyFont="1" applyBorder="1" applyAlignment="1">
      <alignment vertical="center"/>
    </xf>
    <xf numFmtId="176" fontId="16" fillId="0" borderId="8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3" fontId="10" fillId="0" borderId="13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177" fontId="16" fillId="0" borderId="7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6" fillId="2" borderId="16" xfId="0" applyFont="1" applyFill="1" applyBorder="1" applyAlignment="1">
      <alignment vertical="center" wrapText="1"/>
    </xf>
    <xf numFmtId="177" fontId="16" fillId="2" borderId="17" xfId="0" applyNumberFormat="1" applyFont="1" applyFill="1" applyBorder="1" applyAlignment="1">
      <alignment horizontal="right" vertical="center"/>
    </xf>
    <xf numFmtId="3" fontId="10" fillId="0" borderId="10" xfId="0" applyNumberFormat="1" applyFont="1" applyBorder="1" applyAlignment="1">
      <alignment horizontal="center" vertical="center"/>
    </xf>
    <xf numFmtId="176" fontId="16" fillId="2" borderId="18" xfId="0" applyNumberFormat="1" applyFont="1" applyFill="1" applyBorder="1" applyAlignment="1">
      <alignment vertical="center"/>
    </xf>
    <xf numFmtId="176" fontId="16" fillId="2" borderId="18" xfId="0" applyNumberFormat="1" applyFont="1" applyFill="1" applyBorder="1" applyAlignment="1">
      <alignment horizontal="right" vertical="center"/>
    </xf>
    <xf numFmtId="49" fontId="10" fillId="0" borderId="4" xfId="0" applyNumberFormat="1" applyFont="1" applyBorder="1" applyAlignment="1">
      <alignment horizontal="center" vertical="center"/>
    </xf>
    <xf numFmtId="0" fontId="0" fillId="0" borderId="0" xfId="0" applyFont="1"/>
    <xf numFmtId="0" fontId="10" fillId="0" borderId="1" xfId="0" applyFont="1" applyBorder="1" applyAlignment="1">
      <alignment horizontal="center" vertical="center"/>
    </xf>
    <xf numFmtId="176" fontId="16" fillId="0" borderId="8" xfId="0" applyNumberFormat="1" applyFont="1" applyBorder="1"/>
    <xf numFmtId="0" fontId="10" fillId="0" borderId="2" xfId="0" applyFont="1" applyBorder="1" applyAlignment="1">
      <alignment horizontal="left" vertical="center"/>
    </xf>
    <xf numFmtId="0" fontId="10" fillId="0" borderId="0" xfId="0" applyFont="1"/>
    <xf numFmtId="177" fontId="17" fillId="0" borderId="19" xfId="0" applyNumberFormat="1" applyFont="1" applyBorder="1" applyAlignment="1">
      <alignment horizontal="left" vertical="center"/>
    </xf>
    <xf numFmtId="0" fontId="16" fillId="0" borderId="20" xfId="0" applyFont="1" applyBorder="1" applyAlignment="1">
      <alignment vertical="center"/>
    </xf>
    <xf numFmtId="0" fontId="16" fillId="3" borderId="21" xfId="0" applyFont="1" applyFill="1" applyBorder="1" applyAlignment="1">
      <alignment vertical="center"/>
    </xf>
    <xf numFmtId="176" fontId="16" fillId="2" borderId="20" xfId="0" applyNumberFormat="1" applyFont="1" applyFill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176" fontId="16" fillId="2" borderId="24" xfId="0" applyNumberFormat="1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2" fillId="0" borderId="0" xfId="0" applyFont="1" applyAlignment="1"/>
    <xf numFmtId="49" fontId="10" fillId="0" borderId="25" xfId="0" applyNumberFormat="1" applyFont="1" applyBorder="1" applyAlignment="1">
      <alignment horizontal="center" vertical="center"/>
    </xf>
    <xf numFmtId="176" fontId="16" fillId="0" borderId="4" xfId="0" applyNumberFormat="1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176" fontId="16" fillId="0" borderId="28" xfId="0" applyNumberFormat="1" applyFont="1" applyBorder="1" applyAlignment="1">
      <alignment horizontal="right" vertical="center"/>
    </xf>
    <xf numFmtId="3" fontId="10" fillId="0" borderId="25" xfId="0" applyNumberFormat="1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76" fontId="16" fillId="0" borderId="10" xfId="0" applyNumberFormat="1" applyFont="1" applyBorder="1" applyAlignment="1">
      <alignment vertical="center"/>
    </xf>
    <xf numFmtId="176" fontId="16" fillId="0" borderId="10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shrinkToFit="1"/>
    </xf>
    <xf numFmtId="0" fontId="16" fillId="0" borderId="2" xfId="0" applyFont="1" applyBorder="1" applyAlignment="1">
      <alignment vertical="center"/>
    </xf>
    <xf numFmtId="38" fontId="2" fillId="0" borderId="8" xfId="0" applyNumberFormat="1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178" fontId="16" fillId="0" borderId="6" xfId="0" applyNumberFormat="1" applyFont="1" applyBorder="1" applyAlignment="1">
      <alignment vertical="center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16" fillId="0" borderId="2" xfId="0" applyNumberFormat="1" applyFont="1" applyBorder="1" applyAlignment="1">
      <alignment vertical="center"/>
    </xf>
    <xf numFmtId="3" fontId="10" fillId="0" borderId="0" xfId="0" applyNumberFormat="1" applyFont="1" applyAlignment="1">
      <alignment horizontal="right" vertical="center"/>
    </xf>
    <xf numFmtId="0" fontId="16" fillId="0" borderId="0" xfId="0" applyFont="1"/>
    <xf numFmtId="0" fontId="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18" fillId="0" borderId="4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right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38" fontId="2" fillId="0" borderId="1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2" borderId="29" xfId="0" applyFont="1" applyFill="1" applyBorder="1" applyAlignment="1">
      <alignment horizontal="center" vertical="center" wrapText="1"/>
    </xf>
    <xf numFmtId="176" fontId="10" fillId="0" borderId="0" xfId="0" applyNumberFormat="1" applyFont="1" applyAlignment="1">
      <alignment horizontal="right" vertical="center"/>
    </xf>
    <xf numFmtId="49" fontId="5" fillId="0" borderId="0" xfId="0" applyNumberFormat="1" applyFont="1"/>
    <xf numFmtId="0" fontId="0" fillId="0" borderId="0" xfId="0" applyFont="1" applyAlignment="1"/>
    <xf numFmtId="0" fontId="22" fillId="2" borderId="4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3" fontId="31" fillId="0" borderId="0" xfId="0" applyNumberFormat="1" applyFont="1" applyAlignment="1"/>
    <xf numFmtId="0" fontId="29" fillId="0" borderId="0" xfId="0" applyFont="1" applyAlignment="1">
      <alignment horizontal="center" vertical="center"/>
    </xf>
    <xf numFmtId="0" fontId="0" fillId="0" borderId="0" xfId="0" applyFont="1" applyAlignment="1"/>
    <xf numFmtId="0" fontId="2" fillId="4" borderId="18" xfId="0" applyFont="1" applyFill="1" applyBorder="1" applyAlignment="1">
      <alignment horizontal="center" vertical="center"/>
    </xf>
    <xf numFmtId="38" fontId="2" fillId="0" borderId="18" xfId="0" applyNumberFormat="1" applyFont="1" applyBorder="1" applyAlignment="1">
      <alignment vertical="center"/>
    </xf>
    <xf numFmtId="0" fontId="28" fillId="0" borderId="18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3" fontId="0" fillId="0" borderId="0" xfId="0" applyNumberFormat="1" applyFont="1" applyAlignment="1"/>
    <xf numFmtId="0" fontId="2" fillId="5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0" fillId="0" borderId="0" xfId="0" applyFont="1" applyAlignment="1"/>
    <xf numFmtId="0" fontId="34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0" fillId="0" borderId="0" xfId="0" applyFont="1" applyAlignment="1"/>
    <xf numFmtId="0" fontId="16" fillId="0" borderId="1" xfId="0" applyFont="1" applyBorder="1" applyAlignment="1">
      <alignment vertical="center"/>
    </xf>
    <xf numFmtId="0" fontId="9" fillId="5" borderId="4" xfId="0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22" fillId="0" borderId="0" xfId="0" applyFont="1"/>
    <xf numFmtId="0" fontId="38" fillId="7" borderId="4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shrinkToFit="1"/>
    </xf>
    <xf numFmtId="0" fontId="2" fillId="7" borderId="1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5" fillId="0" borderId="3" xfId="0" applyFont="1" applyBorder="1"/>
    <xf numFmtId="0" fontId="5" fillId="0" borderId="2" xfId="0" applyFont="1" applyBorder="1"/>
    <xf numFmtId="0" fontId="6" fillId="0" borderId="8" xfId="0" applyFont="1" applyBorder="1" applyAlignment="1">
      <alignment horizontal="center" vertical="center"/>
    </xf>
    <xf numFmtId="0" fontId="5" fillId="0" borderId="10" xfId="0" applyFont="1" applyBorder="1"/>
    <xf numFmtId="0" fontId="7" fillId="0" borderId="8" xfId="0" applyFont="1" applyBorder="1" applyAlignment="1">
      <alignment horizontal="center" vertical="center"/>
    </xf>
    <xf numFmtId="0" fontId="5" fillId="0" borderId="10" xfId="0" applyFont="1" applyBorder="1" applyAlignment="1"/>
    <xf numFmtId="0" fontId="6" fillId="0" borderId="5" xfId="0" applyFont="1" applyBorder="1" applyAlignment="1">
      <alignment horizontal="center" vertical="center"/>
    </xf>
    <xf numFmtId="0" fontId="5" fillId="0" borderId="7" xfId="0" applyFont="1" applyBorder="1"/>
    <xf numFmtId="0" fontId="5" fillId="0" borderId="9" xfId="0" applyFont="1" applyBorder="1"/>
    <xf numFmtId="49" fontId="36" fillId="0" borderId="0" xfId="0" applyNumberFormat="1" applyFont="1" applyAlignment="1">
      <alignment horizontal="center" vertical="center"/>
    </xf>
    <xf numFmtId="0" fontId="22" fillId="0" borderId="0" xfId="0" applyFont="1" applyAlignment="1"/>
    <xf numFmtId="49" fontId="3" fillId="0" borderId="3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1" xfId="0" applyFont="1" applyBorder="1"/>
    <xf numFmtId="0" fontId="11" fillId="0" borderId="5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5" fillId="0" borderId="12" xfId="0" applyFont="1" applyBorder="1"/>
    <xf numFmtId="0" fontId="16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5" fillId="0" borderId="6" xfId="0" applyFont="1" applyBorder="1"/>
    <xf numFmtId="0" fontId="18" fillId="0" borderId="5" xfId="0" applyFont="1" applyBorder="1" applyAlignment="1">
      <alignment horizontal="left" wrapText="1"/>
    </xf>
    <xf numFmtId="0" fontId="13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2" borderId="22" xfId="0" applyFont="1" applyFill="1" applyBorder="1" applyAlignment="1">
      <alignment horizontal="center" vertical="center"/>
    </xf>
    <xf numFmtId="0" fontId="5" fillId="0" borderId="23" xfId="0" applyFont="1" applyBorder="1"/>
    <xf numFmtId="0" fontId="18" fillId="0" borderId="1" xfId="0" applyFont="1" applyBorder="1" applyAlignment="1">
      <alignment horizontal="left" wrapText="1"/>
    </xf>
    <xf numFmtId="0" fontId="16" fillId="0" borderId="1" xfId="0" applyFont="1" applyBorder="1"/>
    <xf numFmtId="0" fontId="16" fillId="0" borderId="6" xfId="0" applyFont="1" applyBorder="1" applyAlignment="1">
      <alignment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3" fontId="34" fillId="0" borderId="4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autoTitleDeleted val="1"/>
    <c:view3D>
      <c:rAngAx val="1"/>
    </c:view3D>
    <c:plotArea>
      <c:layout/>
      <c:bar3DChart>
        <c:barDir val="bar"/>
        <c:grouping val="stacked"/>
        <c:ser>
          <c:idx val="0"/>
          <c:order val="0"/>
          <c:spPr>
            <a:gradFill flip="none" rotWithShape="1">
              <a:gsLst>
                <a:gs pos="0">
                  <a:srgbClr val="FC9FCB"/>
                </a:gs>
                <a:gs pos="13000">
                  <a:srgbClr val="F8B049"/>
                </a:gs>
                <a:gs pos="21001">
                  <a:srgbClr val="F8B049"/>
                </a:gs>
                <a:gs pos="63000">
                  <a:srgbClr val="FEE7F2"/>
                </a:gs>
                <a:gs pos="67000">
                  <a:srgbClr val="F952A0"/>
                </a:gs>
                <a:gs pos="69000">
                  <a:srgbClr val="C50849"/>
                </a:gs>
                <a:gs pos="82001">
                  <a:srgbClr val="B43E85"/>
                </a:gs>
                <a:gs pos="100000">
                  <a:srgbClr val="F8B049"/>
                </a:gs>
              </a:gsLst>
              <a:lin ang="0" scaled="1"/>
              <a:tileRect/>
            </a:gradFill>
          </c:spPr>
          <c:dLbls>
            <c:spPr>
              <a:noFill/>
              <a:ln>
                <a:noFill/>
              </a:ln>
            </c:spPr>
            <c:showVal val="1"/>
          </c:dLbls>
          <c:cat>
            <c:strRef>
              <c:f>各月總花費!$A$3:$A$8</c:f>
              <c:strCache>
                <c:ptCount val="6"/>
                <c:pt idx="0">
                  <c:v>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</c:strCache>
            </c:strRef>
          </c:cat>
          <c:val>
            <c:numRef>
              <c:f>各月總花費!$B$3:$B$8</c:f>
              <c:numCache>
                <c:formatCode>#,##0</c:formatCode>
                <c:ptCount val="6"/>
                <c:pt idx="0">
                  <c:v>25606</c:v>
                </c:pt>
                <c:pt idx="1">
                  <c:v>211090</c:v>
                </c:pt>
                <c:pt idx="2">
                  <c:v>261725</c:v>
                </c:pt>
                <c:pt idx="3">
                  <c:v>368055</c:v>
                </c:pt>
                <c:pt idx="4">
                  <c:v>95579</c:v>
                </c:pt>
                <c:pt idx="5">
                  <c:v>21043</c:v>
                </c:pt>
              </c:numCache>
            </c:numRef>
          </c:val>
        </c:ser>
        <c:gapWidth val="55"/>
        <c:gapDepth val="55"/>
        <c:shape val="box"/>
        <c:axId val="186778368"/>
        <c:axId val="186779904"/>
        <c:axId val="0"/>
      </c:bar3DChart>
      <c:catAx>
        <c:axId val="186778368"/>
        <c:scaling>
          <c:orientation val="minMax"/>
        </c:scaling>
        <c:axPos val="l"/>
        <c:majorTickMark val="none"/>
        <c:tickLblPos val="nextTo"/>
        <c:crossAx val="186779904"/>
        <c:crosses val="autoZero"/>
        <c:auto val="1"/>
        <c:lblAlgn val="ctr"/>
        <c:lblOffset val="100"/>
      </c:catAx>
      <c:valAx>
        <c:axId val="186779904"/>
        <c:scaling>
          <c:orientation val="minMax"/>
        </c:scaling>
        <c:axPos val="b"/>
        <c:majorGridlines/>
        <c:numFmt formatCode="#,##0" sourceLinked="1"/>
        <c:majorTickMark val="none"/>
        <c:tickLblPos val="nextTo"/>
        <c:crossAx val="186778368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view3D>
      <c:rAngAx val="1"/>
    </c:view3D>
    <c:plotArea>
      <c:layout/>
      <c:bar3DChart>
        <c:barDir val="bar"/>
        <c:grouping val="stacked"/>
        <c:ser>
          <c:idx val="0"/>
          <c:order val="0"/>
          <c:tx>
            <c:strRef>
              <c:f>月支出分類!$B$3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dLbls>
            <c:showVal val="1"/>
          </c:dLbls>
          <c:cat>
            <c:strRef>
              <c:f>月支出分類!$A$4:$A$8</c:f>
              <c:strCache>
                <c:ptCount val="5"/>
                <c:pt idx="0">
                  <c:v>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</c:strCache>
            </c:strRef>
          </c:cat>
          <c:val>
            <c:numRef>
              <c:f>月支出分類!$B$4:$B$8</c:f>
              <c:numCache>
                <c:formatCode>#,##0</c:formatCode>
                <c:ptCount val="5"/>
                <c:pt idx="0">
                  <c:v>10324</c:v>
                </c:pt>
                <c:pt idx="1">
                  <c:v>170934</c:v>
                </c:pt>
                <c:pt idx="2">
                  <c:v>230196</c:v>
                </c:pt>
                <c:pt idx="3">
                  <c:v>334028</c:v>
                </c:pt>
                <c:pt idx="4">
                  <c:v>64472</c:v>
                </c:pt>
              </c:numCache>
            </c:numRef>
          </c:val>
        </c:ser>
        <c:ser>
          <c:idx val="1"/>
          <c:order val="1"/>
          <c:tx>
            <c:strRef>
              <c:f>月支出分類!$C$3</c:f>
              <c:strCache>
                <c:ptCount val="1"/>
                <c:pt idx="0">
                  <c:v>B</c:v>
                </c:pt>
              </c:strCache>
            </c:strRef>
          </c:tx>
          <c:dLbls>
            <c:dLbl>
              <c:idx val="0"/>
              <c:layout>
                <c:manualLayout>
                  <c:x val="0.05"/>
                  <c:y val="-4.6296296296296335E-2"/>
                </c:manualLayout>
              </c:layout>
              <c:showVal val="1"/>
            </c:dLbl>
            <c:dLbl>
              <c:idx val="1"/>
              <c:layout>
                <c:manualLayout>
                  <c:x val="-1.1111111111111122E-2"/>
                  <c:y val="4.6296296296296328E-3"/>
                </c:manualLayout>
              </c:layout>
              <c:showVal val="1"/>
            </c:dLbl>
            <c:dLbl>
              <c:idx val="2"/>
              <c:layout>
                <c:manualLayout>
                  <c:x val="-2.5000000000000001E-2"/>
                  <c:y val="-5.5555555555555469E-2"/>
                </c:manualLayout>
              </c:layout>
              <c:showVal val="1"/>
            </c:dLbl>
            <c:dLbl>
              <c:idx val="3"/>
              <c:delete val="1"/>
            </c:dLbl>
            <c:dLbl>
              <c:idx val="4"/>
              <c:delete val="1"/>
            </c:dLbl>
            <c:showVal val="1"/>
          </c:dLbls>
          <c:cat>
            <c:strRef>
              <c:f>月支出分類!$A$4:$A$8</c:f>
              <c:strCache>
                <c:ptCount val="5"/>
                <c:pt idx="0">
                  <c:v>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</c:strCache>
            </c:strRef>
          </c:cat>
          <c:val>
            <c:numRef>
              <c:f>月支出分類!$C$4:$C$8</c:f>
              <c:numCache>
                <c:formatCode>#,##0</c:formatCode>
                <c:ptCount val="5"/>
                <c:pt idx="0">
                  <c:v>8540</c:v>
                </c:pt>
                <c:pt idx="1">
                  <c:v>28280</c:v>
                </c:pt>
                <c:pt idx="2">
                  <c:v>20860</c:v>
                </c:pt>
                <c:pt idx="3">
                  <c:v>28560</c:v>
                </c:pt>
                <c:pt idx="4">
                  <c:v>25200</c:v>
                </c:pt>
              </c:numCache>
            </c:numRef>
          </c:val>
        </c:ser>
        <c:ser>
          <c:idx val="2"/>
          <c:order val="2"/>
          <c:tx>
            <c:strRef>
              <c:f>月支出分類!$D$3</c:f>
              <c:strCache>
                <c:ptCount val="1"/>
                <c:pt idx="0">
                  <c:v>C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3.6111111111111135E-2"/>
                  <c:y val="-4.6296296296296328E-3"/>
                </c:manualLayout>
              </c:layout>
              <c:showVal val="1"/>
            </c:dLbl>
            <c:dLbl>
              <c:idx val="3"/>
              <c:layout>
                <c:manualLayout>
                  <c:x val="-1.666666666666668E-2"/>
                  <c:y val="-8.3333333333333343E-2"/>
                </c:manualLayout>
              </c:layout>
              <c:showVal val="1"/>
            </c:dLbl>
            <c:dLbl>
              <c:idx val="4"/>
              <c:layout>
                <c:manualLayout>
                  <c:x val="3.333333333333334E-2"/>
                  <c:y val="9.2592592592592744E-3"/>
                </c:manualLayout>
              </c:layout>
              <c:showVal val="1"/>
            </c:dLbl>
            <c:showVal val="1"/>
          </c:dLbls>
          <c:cat>
            <c:strRef>
              <c:f>月支出分類!$A$4:$A$8</c:f>
              <c:strCache>
                <c:ptCount val="5"/>
                <c:pt idx="0">
                  <c:v>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</c:strCache>
            </c:strRef>
          </c:cat>
          <c:val>
            <c:numRef>
              <c:f>月支出分類!$D$4:$D$8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5507</c:v>
                </c:pt>
                <c:pt idx="3">
                  <c:v>5467</c:v>
                </c:pt>
                <c:pt idx="4">
                  <c:v>5907</c:v>
                </c:pt>
              </c:numCache>
            </c:numRef>
          </c:val>
        </c:ser>
        <c:ser>
          <c:idx val="3"/>
          <c:order val="3"/>
          <c:tx>
            <c:strRef>
              <c:f>月支出分類!$E$3</c:f>
              <c:strCache>
                <c:ptCount val="1"/>
                <c:pt idx="0">
                  <c:v>D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showVal val="1"/>
          </c:dLbls>
          <c:cat>
            <c:strRef>
              <c:f>月支出分類!$A$4:$A$8</c:f>
              <c:strCache>
                <c:ptCount val="5"/>
                <c:pt idx="0">
                  <c:v>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</c:strCache>
            </c:strRef>
          </c:cat>
          <c:val>
            <c:numRef>
              <c:f>月支出分類!$E$4:$E$8</c:f>
              <c:numCache>
                <c:formatCode>#,##0</c:formatCode>
                <c:ptCount val="5"/>
                <c:pt idx="0">
                  <c:v>6742</c:v>
                </c:pt>
                <c:pt idx="1">
                  <c:v>11876</c:v>
                </c:pt>
                <c:pt idx="2">
                  <c:v>5162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月支出分類!$F$3</c:f>
              <c:strCache>
                <c:ptCount val="1"/>
                <c:pt idx="0">
                  <c:v>E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layout>
                <c:manualLayout>
                  <c:x val="1.3888888888888897E-2"/>
                  <c:y val="-3.2407237854958068E-2"/>
                </c:manualLayout>
              </c:layout>
              <c:showVal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howVal val="1"/>
          </c:dLbls>
          <c:cat>
            <c:strRef>
              <c:f>月支出分類!$A$4:$A$8</c:f>
              <c:strCache>
                <c:ptCount val="5"/>
                <c:pt idx="0">
                  <c:v>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</c:strCache>
            </c:strRef>
          </c:cat>
          <c:val>
            <c:numRef>
              <c:f>月支出分類!$F$4:$F$8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box"/>
        <c:axId val="187915264"/>
        <c:axId val="187171584"/>
        <c:axId val="0"/>
      </c:bar3DChart>
      <c:catAx>
        <c:axId val="187915264"/>
        <c:scaling>
          <c:orientation val="minMax"/>
        </c:scaling>
        <c:axPos val="l"/>
        <c:tickLblPos val="nextTo"/>
        <c:crossAx val="187171584"/>
        <c:crosses val="autoZero"/>
        <c:auto val="1"/>
        <c:lblAlgn val="ctr"/>
        <c:lblOffset val="100"/>
      </c:catAx>
      <c:valAx>
        <c:axId val="187171584"/>
        <c:scaling>
          <c:orientation val="minMax"/>
        </c:scaling>
        <c:axPos val="b"/>
        <c:majorGridlines/>
        <c:numFmt formatCode="#,##0" sourceLinked="1"/>
        <c:tickLblPos val="nextTo"/>
        <c:crossAx val="18791526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297180</xdr:colOff>
      <xdr:row>3</xdr:row>
      <xdr:rowOff>45720</xdr:rowOff>
    </xdr:from>
    <xdr:to>
      <xdr:col>11</xdr:col>
      <xdr:colOff>182880</xdr:colOff>
      <xdr:row>19</xdr:row>
      <xdr:rowOff>22860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348615</xdr:colOff>
      <xdr:row>2</xdr:row>
      <xdr:rowOff>43815</xdr:rowOff>
    </xdr:from>
    <xdr:to>
      <xdr:col>15</xdr:col>
      <xdr:colOff>43815</xdr:colOff>
      <xdr:row>16</xdr:row>
      <xdr:rowOff>112395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opLeftCell="A67" workbookViewId="0">
      <selection activeCell="A72" sqref="A72:I72"/>
    </sheetView>
  </sheetViews>
  <sheetFormatPr defaultColWidth="11.21875" defaultRowHeight="31.5" customHeight="1"/>
  <cols>
    <col min="1" max="1" width="4.109375" style="135" customWidth="1"/>
    <col min="2" max="2" width="6.44140625" style="135" customWidth="1"/>
    <col min="3" max="3" width="5.44140625" style="135" customWidth="1"/>
    <col min="4" max="4" width="5.109375" style="135" customWidth="1"/>
    <col min="5" max="5" width="31.88671875" style="135" bestFit="1" customWidth="1"/>
    <col min="6" max="6" width="32.44140625" style="135" customWidth="1"/>
    <col min="7" max="7" width="11.44140625" style="135" customWidth="1"/>
    <col min="8" max="8" width="10" style="135" customWidth="1"/>
    <col min="9" max="9" width="10.44140625" style="135" customWidth="1"/>
    <col min="10" max="19" width="9" customWidth="1"/>
    <col min="20" max="26" width="14.44140625" customWidth="1"/>
  </cols>
  <sheetData>
    <row r="1" spans="1:19" ht="31.5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1.5" customHeight="1">
      <c r="A2" s="173" t="s">
        <v>1</v>
      </c>
      <c r="B2" s="173"/>
      <c r="C2" s="173"/>
      <c r="D2" s="173"/>
      <c r="E2" s="173"/>
      <c r="F2" s="173"/>
      <c r="G2" s="173"/>
      <c r="H2" s="173"/>
      <c r="I2" s="173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31.5" customHeight="1">
      <c r="A3" s="177" t="s">
        <v>2</v>
      </c>
      <c r="B3" s="178"/>
      <c r="C3" s="174" t="s">
        <v>3</v>
      </c>
      <c r="D3" s="176"/>
      <c r="E3" s="3" t="s">
        <v>4</v>
      </c>
      <c r="F3" s="4" t="s">
        <v>6</v>
      </c>
      <c r="G3" s="174" t="s">
        <v>9</v>
      </c>
      <c r="H3" s="175"/>
      <c r="I3" s="176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1.5" customHeight="1">
      <c r="A4" s="4" t="s">
        <v>11</v>
      </c>
      <c r="B4" s="4" t="s">
        <v>12</v>
      </c>
      <c r="C4" s="4" t="s">
        <v>13</v>
      </c>
      <c r="D4" s="4" t="s">
        <v>14</v>
      </c>
      <c r="E4" s="152"/>
      <c r="F4" s="5"/>
      <c r="G4" s="6" t="s">
        <v>15</v>
      </c>
      <c r="H4" s="4" t="s">
        <v>16</v>
      </c>
      <c r="I4" s="4" t="s">
        <v>17</v>
      </c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31.5" customHeight="1">
      <c r="A5" s="110"/>
      <c r="B5" s="110"/>
      <c r="C5" s="110"/>
      <c r="D5" s="110"/>
      <c r="E5" s="118"/>
      <c r="F5" s="9" t="s">
        <v>20</v>
      </c>
      <c r="G5" s="109"/>
      <c r="H5" s="109"/>
      <c r="I5" s="109">
        <f>G5</f>
        <v>0</v>
      </c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31.5" customHeight="1">
      <c r="A6" s="87">
        <v>2</v>
      </c>
      <c r="B6" s="110">
        <v>3</v>
      </c>
      <c r="C6" s="88" t="s">
        <v>118</v>
      </c>
      <c r="D6" s="90"/>
      <c r="E6" s="150" t="s">
        <v>127</v>
      </c>
      <c r="F6" s="130" t="s">
        <v>248</v>
      </c>
      <c r="G6" s="95"/>
      <c r="H6" s="109">
        <v>6926</v>
      </c>
      <c r="I6" s="109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31.5" customHeight="1">
      <c r="A7" s="87">
        <v>2</v>
      </c>
      <c r="B7" s="110">
        <v>3</v>
      </c>
      <c r="C7" s="88" t="s">
        <v>118</v>
      </c>
      <c r="D7" s="90"/>
      <c r="E7" s="150" t="s">
        <v>131</v>
      </c>
      <c r="F7" s="131" t="s">
        <v>249</v>
      </c>
      <c r="G7" s="95"/>
      <c r="H7" s="109">
        <v>3398</v>
      </c>
      <c r="I7" s="109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31.5" customHeight="1">
      <c r="A8" s="110">
        <v>3</v>
      </c>
      <c r="B8" s="119">
        <v>1</v>
      </c>
      <c r="C8" s="119" t="s">
        <v>118</v>
      </c>
      <c r="D8" s="114"/>
      <c r="E8" s="151" t="s">
        <v>33</v>
      </c>
      <c r="F8" s="105" t="s">
        <v>137</v>
      </c>
      <c r="G8" s="18"/>
      <c r="H8" s="109">
        <v>19083</v>
      </c>
      <c r="I8" s="109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1.5" customHeight="1">
      <c r="A9" s="110">
        <v>3</v>
      </c>
      <c r="B9" s="110">
        <v>3</v>
      </c>
      <c r="C9" s="142" t="s">
        <v>265</v>
      </c>
      <c r="D9" s="114"/>
      <c r="E9" s="151" t="s">
        <v>134</v>
      </c>
      <c r="F9" s="105" t="s">
        <v>135</v>
      </c>
      <c r="G9" s="18"/>
      <c r="H9" s="109">
        <v>2437</v>
      </c>
      <c r="I9" s="109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31.5" customHeight="1">
      <c r="A10" s="110">
        <v>3</v>
      </c>
      <c r="B10" s="119">
        <v>4</v>
      </c>
      <c r="C10" s="119" t="s">
        <v>118</v>
      </c>
      <c r="D10" s="114"/>
      <c r="E10" s="151" t="s">
        <v>139</v>
      </c>
      <c r="F10" s="105" t="s">
        <v>140</v>
      </c>
      <c r="G10" s="18"/>
      <c r="H10" s="109">
        <v>1175</v>
      </c>
      <c r="I10" s="109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31.5" customHeight="1">
      <c r="A11" s="110">
        <v>3</v>
      </c>
      <c r="B11" s="119">
        <v>7</v>
      </c>
      <c r="C11" s="119" t="s">
        <v>118</v>
      </c>
      <c r="D11" s="114"/>
      <c r="E11" s="151" t="s">
        <v>141</v>
      </c>
      <c r="F11" s="105" t="s">
        <v>142</v>
      </c>
      <c r="G11" s="18"/>
      <c r="H11" s="109">
        <v>2880</v>
      </c>
      <c r="I11" s="109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31.5" customHeight="1">
      <c r="A12" s="110">
        <v>3</v>
      </c>
      <c r="B12" s="119">
        <v>15</v>
      </c>
      <c r="C12" s="119" t="s">
        <v>118</v>
      </c>
      <c r="D12" s="114"/>
      <c r="E12" s="151" t="s">
        <v>64</v>
      </c>
      <c r="F12" s="105" t="s">
        <v>144</v>
      </c>
      <c r="G12" s="18"/>
      <c r="H12" s="109">
        <v>450</v>
      </c>
      <c r="I12" s="109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31.5" customHeight="1">
      <c r="A13" s="110">
        <v>3</v>
      </c>
      <c r="B13" s="110">
        <v>22</v>
      </c>
      <c r="C13" s="119" t="s">
        <v>118</v>
      </c>
      <c r="D13" s="114"/>
      <c r="E13" s="151" t="s">
        <v>147</v>
      </c>
      <c r="F13" s="105" t="s">
        <v>148</v>
      </c>
      <c r="G13" s="18"/>
      <c r="H13" s="109">
        <v>1271</v>
      </c>
      <c r="I13" s="109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31.5" customHeight="1">
      <c r="A14" s="110">
        <v>3</v>
      </c>
      <c r="B14" s="110">
        <v>23</v>
      </c>
      <c r="C14" s="119" t="s">
        <v>118</v>
      </c>
      <c r="D14" s="114"/>
      <c r="E14" s="151" t="s">
        <v>33</v>
      </c>
      <c r="F14" s="105" t="s">
        <v>149</v>
      </c>
      <c r="G14" s="18"/>
      <c r="H14" s="109">
        <v>4200</v>
      </c>
      <c r="I14" s="109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31.5" customHeight="1">
      <c r="A15" s="110">
        <v>3</v>
      </c>
      <c r="B15" s="110">
        <v>24</v>
      </c>
      <c r="C15" s="119" t="s">
        <v>118</v>
      </c>
      <c r="D15" s="114"/>
      <c r="E15" s="151" t="s">
        <v>150</v>
      </c>
      <c r="F15" s="105" t="s">
        <v>151</v>
      </c>
      <c r="G15" s="18"/>
      <c r="H15" s="109">
        <v>57295</v>
      </c>
      <c r="I15" s="109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31.5" customHeight="1">
      <c r="A16" s="110">
        <v>3</v>
      </c>
      <c r="B16" s="119">
        <v>25</v>
      </c>
      <c r="C16" s="119" t="s">
        <v>118</v>
      </c>
      <c r="D16" s="114"/>
      <c r="E16" s="151" t="s">
        <v>152</v>
      </c>
      <c r="F16" s="105" t="s">
        <v>153</v>
      </c>
      <c r="G16" s="18"/>
      <c r="H16" s="109">
        <v>1170</v>
      </c>
      <c r="I16" s="109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31.5" customHeight="1">
      <c r="A17" s="110">
        <v>3</v>
      </c>
      <c r="B17" s="119">
        <v>31</v>
      </c>
      <c r="C17" s="119" t="s">
        <v>118</v>
      </c>
      <c r="D17" s="114"/>
      <c r="E17" s="151" t="s">
        <v>33</v>
      </c>
      <c r="F17" s="105" t="s">
        <v>154</v>
      </c>
      <c r="G17" s="18"/>
      <c r="H17" s="109">
        <v>79225</v>
      </c>
      <c r="I17" s="109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31.5" customHeight="1">
      <c r="A18" s="110">
        <v>3</v>
      </c>
      <c r="B18" s="119">
        <v>31</v>
      </c>
      <c r="C18" s="119" t="s">
        <v>118</v>
      </c>
      <c r="D18" s="114"/>
      <c r="E18" s="151" t="s">
        <v>155</v>
      </c>
      <c r="F18" s="105" t="s">
        <v>156</v>
      </c>
      <c r="G18" s="18"/>
      <c r="H18" s="109">
        <v>1748</v>
      </c>
      <c r="I18" s="109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31.5" customHeight="1">
      <c r="A19" s="110">
        <v>4</v>
      </c>
      <c r="B19" s="119">
        <v>1</v>
      </c>
      <c r="C19" s="119" t="s">
        <v>118</v>
      </c>
      <c r="D19" s="114"/>
      <c r="E19" s="151" t="s">
        <v>33</v>
      </c>
      <c r="F19" s="105" t="s">
        <v>158</v>
      </c>
      <c r="G19" s="18"/>
      <c r="H19" s="109">
        <v>26694</v>
      </c>
      <c r="I19" s="109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1.5" customHeight="1">
      <c r="A20" s="110">
        <v>4</v>
      </c>
      <c r="B20" s="119">
        <v>1</v>
      </c>
      <c r="C20" s="110" t="s">
        <v>118</v>
      </c>
      <c r="D20" s="114"/>
      <c r="E20" s="118" t="s">
        <v>33</v>
      </c>
      <c r="F20" s="129" t="s">
        <v>267</v>
      </c>
      <c r="G20" s="12"/>
      <c r="H20" s="109">
        <v>140000</v>
      </c>
      <c r="I20" s="109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1.5" customHeight="1">
      <c r="A21" s="110">
        <v>4</v>
      </c>
      <c r="B21" s="119">
        <v>9</v>
      </c>
      <c r="C21" s="116" t="s">
        <v>118</v>
      </c>
      <c r="D21" s="114"/>
      <c r="E21" s="118" t="s">
        <v>134</v>
      </c>
      <c r="F21" s="14" t="s">
        <v>161</v>
      </c>
      <c r="G21" s="12"/>
      <c r="H21" s="109">
        <v>7342</v>
      </c>
      <c r="I21" s="109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1.5" customHeight="1">
      <c r="A22" s="110">
        <v>4</v>
      </c>
      <c r="B22" s="119">
        <v>10</v>
      </c>
      <c r="C22" s="116" t="s">
        <v>118</v>
      </c>
      <c r="D22" s="114"/>
      <c r="E22" s="118" t="s">
        <v>134</v>
      </c>
      <c r="F22" s="14" t="s">
        <v>162</v>
      </c>
      <c r="G22" s="12"/>
      <c r="H22" s="109">
        <v>13742</v>
      </c>
      <c r="I22" s="109"/>
      <c r="J22" s="1"/>
      <c r="K22" s="1"/>
      <c r="L22" s="1"/>
      <c r="M22" s="1"/>
      <c r="N22" s="21"/>
      <c r="O22" s="1"/>
      <c r="P22" s="1"/>
      <c r="Q22" s="1"/>
      <c r="R22" s="1"/>
      <c r="S22" s="1"/>
    </row>
    <row r="23" spans="1:19" ht="31.5" customHeight="1">
      <c r="A23" s="110">
        <v>4</v>
      </c>
      <c r="B23" s="119">
        <v>10</v>
      </c>
      <c r="C23" s="116" t="s">
        <v>118</v>
      </c>
      <c r="D23" s="114"/>
      <c r="E23" s="118" t="s">
        <v>163</v>
      </c>
      <c r="F23" s="14" t="s">
        <v>164</v>
      </c>
      <c r="G23" s="12"/>
      <c r="H23" s="109">
        <v>21000</v>
      </c>
      <c r="I23" s="109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1.5" customHeight="1">
      <c r="A24" s="110">
        <v>4</v>
      </c>
      <c r="B24" s="119">
        <v>11</v>
      </c>
      <c r="C24" s="116" t="s">
        <v>118</v>
      </c>
      <c r="D24" s="114"/>
      <c r="E24" s="118" t="s">
        <v>134</v>
      </c>
      <c r="F24" s="14" t="s">
        <v>165</v>
      </c>
      <c r="G24" s="12"/>
      <c r="H24" s="109">
        <v>4095</v>
      </c>
      <c r="I24" s="109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1.5" customHeight="1">
      <c r="A25" s="110">
        <v>4</v>
      </c>
      <c r="B25" s="119">
        <v>14</v>
      </c>
      <c r="C25" s="116" t="s">
        <v>118</v>
      </c>
      <c r="D25" s="114"/>
      <c r="E25" s="118" t="s">
        <v>166</v>
      </c>
      <c r="F25" s="14" t="s">
        <v>167</v>
      </c>
      <c r="G25" s="12"/>
      <c r="H25" s="109">
        <v>480</v>
      </c>
      <c r="I25" s="109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1.5" customHeight="1">
      <c r="A26" s="110">
        <v>4</v>
      </c>
      <c r="B26" s="119">
        <v>14</v>
      </c>
      <c r="C26" s="116" t="s">
        <v>118</v>
      </c>
      <c r="D26" s="114"/>
      <c r="E26" s="118" t="s">
        <v>64</v>
      </c>
      <c r="F26" s="14" t="s">
        <v>168</v>
      </c>
      <c r="G26" s="12"/>
      <c r="H26" s="109">
        <v>2835</v>
      </c>
      <c r="I26" s="109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31.5" customHeight="1">
      <c r="A27" s="110">
        <v>4</v>
      </c>
      <c r="B27" s="119">
        <v>15</v>
      </c>
      <c r="C27" s="116" t="s">
        <v>118</v>
      </c>
      <c r="D27" s="114"/>
      <c r="E27" s="118" t="s">
        <v>159</v>
      </c>
      <c r="F27" s="14" t="s">
        <v>169</v>
      </c>
      <c r="G27" s="12"/>
      <c r="H27" s="109">
        <v>9140</v>
      </c>
      <c r="I27" s="109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1.5" customHeight="1">
      <c r="A28" s="110">
        <v>4</v>
      </c>
      <c r="B28" s="119">
        <v>19</v>
      </c>
      <c r="C28" s="116" t="s">
        <v>118</v>
      </c>
      <c r="D28" s="114"/>
      <c r="E28" s="118" t="s">
        <v>170</v>
      </c>
      <c r="F28" s="14" t="s">
        <v>171</v>
      </c>
      <c r="G28" s="12"/>
      <c r="H28" s="109">
        <v>1028</v>
      </c>
      <c r="I28" s="109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1.5" customHeight="1">
      <c r="A29" s="110">
        <v>4</v>
      </c>
      <c r="B29" s="119">
        <v>29</v>
      </c>
      <c r="C29" s="116" t="s">
        <v>118</v>
      </c>
      <c r="D29" s="114"/>
      <c r="E29" s="118" t="s">
        <v>131</v>
      </c>
      <c r="F29" s="14" t="s">
        <v>172</v>
      </c>
      <c r="G29" s="12"/>
      <c r="H29" s="109">
        <v>3840</v>
      </c>
      <c r="I29" s="109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1.5" customHeight="1">
      <c r="A30" s="110">
        <v>5</v>
      </c>
      <c r="B30" s="119">
        <v>1</v>
      </c>
      <c r="C30" s="116" t="s">
        <v>118</v>
      </c>
      <c r="D30" s="114"/>
      <c r="E30" s="118" t="s">
        <v>173</v>
      </c>
      <c r="F30" s="14" t="s">
        <v>174</v>
      </c>
      <c r="G30" s="12"/>
      <c r="H30" s="109">
        <v>152100</v>
      </c>
      <c r="I30" s="109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1.5" customHeight="1">
      <c r="A31" s="110">
        <v>5</v>
      </c>
      <c r="B31" s="119">
        <v>3</v>
      </c>
      <c r="C31" s="110" t="s">
        <v>118</v>
      </c>
      <c r="D31" s="111"/>
      <c r="E31" s="118" t="s">
        <v>176</v>
      </c>
      <c r="F31" s="14" t="s">
        <v>177</v>
      </c>
      <c r="G31" s="12"/>
      <c r="H31" s="109">
        <v>612</v>
      </c>
      <c r="I31" s="109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1.5" customHeight="1">
      <c r="A32" s="110">
        <v>5</v>
      </c>
      <c r="B32" s="119">
        <v>6</v>
      </c>
      <c r="C32" s="110" t="s">
        <v>118</v>
      </c>
      <c r="D32" s="114"/>
      <c r="E32" s="118" t="s">
        <v>178</v>
      </c>
      <c r="F32" s="108" t="s">
        <v>179</v>
      </c>
      <c r="G32" s="109"/>
      <c r="H32" s="109">
        <v>3640</v>
      </c>
      <c r="I32" s="109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1.5" customHeight="1">
      <c r="A33" s="110">
        <v>5</v>
      </c>
      <c r="B33" s="119">
        <v>7</v>
      </c>
      <c r="C33" s="110" t="s">
        <v>118</v>
      </c>
      <c r="D33" s="114"/>
      <c r="E33" s="118" t="s">
        <v>180</v>
      </c>
      <c r="F33" s="108" t="s">
        <v>181</v>
      </c>
      <c r="G33" s="109"/>
      <c r="H33" s="109">
        <v>3720</v>
      </c>
      <c r="I33" s="109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1.5" customHeight="1">
      <c r="A34" s="110">
        <v>5</v>
      </c>
      <c r="B34" s="119">
        <v>7</v>
      </c>
      <c r="C34" s="110" t="s">
        <v>118</v>
      </c>
      <c r="D34" s="114"/>
      <c r="E34" s="118" t="s">
        <v>182</v>
      </c>
      <c r="F34" s="108" t="s">
        <v>183</v>
      </c>
      <c r="G34" s="109"/>
      <c r="H34" s="109">
        <v>618</v>
      </c>
      <c r="I34" s="109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1.5" customHeight="1">
      <c r="A35" s="110">
        <v>5</v>
      </c>
      <c r="B35" s="119">
        <v>7</v>
      </c>
      <c r="C35" s="110" t="s">
        <v>118</v>
      </c>
      <c r="D35" s="114"/>
      <c r="E35" s="118" t="s">
        <v>184</v>
      </c>
      <c r="F35" s="108" t="s">
        <v>185</v>
      </c>
      <c r="G35" s="109"/>
      <c r="H35" s="109">
        <v>6927</v>
      </c>
      <c r="I35" s="109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1.5" customHeight="1">
      <c r="A36" s="110">
        <v>5</v>
      </c>
      <c r="B36" s="119">
        <v>7</v>
      </c>
      <c r="C36" s="110" t="s">
        <v>118</v>
      </c>
      <c r="D36" s="111"/>
      <c r="E36" s="110" t="s">
        <v>186</v>
      </c>
      <c r="F36" s="115" t="s">
        <v>187</v>
      </c>
      <c r="G36" s="109"/>
      <c r="H36" s="109">
        <v>460</v>
      </c>
      <c r="I36" s="109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1.5" customHeight="1">
      <c r="A37" s="110">
        <v>5</v>
      </c>
      <c r="B37" s="119">
        <v>7</v>
      </c>
      <c r="C37" s="110" t="s">
        <v>118</v>
      </c>
      <c r="D37" s="111"/>
      <c r="E37" s="110" t="s">
        <v>188</v>
      </c>
      <c r="F37" s="115" t="s">
        <v>189</v>
      </c>
      <c r="G37" s="109"/>
      <c r="H37" s="109">
        <v>2193</v>
      </c>
      <c r="I37" s="109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31.5" customHeight="1">
      <c r="A38" s="110">
        <v>5</v>
      </c>
      <c r="B38" s="119">
        <v>7</v>
      </c>
      <c r="C38" s="110" t="s">
        <v>118</v>
      </c>
      <c r="D38" s="114"/>
      <c r="E38" s="118" t="s">
        <v>33</v>
      </c>
      <c r="F38" s="108" t="s">
        <v>190</v>
      </c>
      <c r="G38" s="109"/>
      <c r="H38" s="109">
        <v>16004</v>
      </c>
      <c r="I38" s="109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31.5" customHeight="1">
      <c r="A39" s="110">
        <v>5</v>
      </c>
      <c r="B39" s="119">
        <v>9</v>
      </c>
      <c r="C39" s="110" t="s">
        <v>118</v>
      </c>
      <c r="D39" s="111"/>
      <c r="E39" s="110" t="s">
        <v>191</v>
      </c>
      <c r="F39" s="115" t="s">
        <v>192</v>
      </c>
      <c r="G39" s="109"/>
      <c r="H39" s="109">
        <v>8830</v>
      </c>
      <c r="I39" s="109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31.5" customHeight="1">
      <c r="A40" s="110">
        <v>5</v>
      </c>
      <c r="B40" s="119">
        <v>10</v>
      </c>
      <c r="C40" s="110" t="s">
        <v>118</v>
      </c>
      <c r="D40" s="111"/>
      <c r="E40" s="110" t="s">
        <v>176</v>
      </c>
      <c r="F40" s="115" t="s">
        <v>193</v>
      </c>
      <c r="G40" s="109"/>
      <c r="H40" s="109">
        <v>466</v>
      </c>
      <c r="I40" s="109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31.5" customHeight="1">
      <c r="A41" s="110">
        <v>5</v>
      </c>
      <c r="B41" s="119">
        <v>10</v>
      </c>
      <c r="C41" s="110" t="s">
        <v>118</v>
      </c>
      <c r="D41" s="111"/>
      <c r="E41" s="110" t="s">
        <v>194</v>
      </c>
      <c r="F41" s="115" t="s">
        <v>195</v>
      </c>
      <c r="G41" s="109"/>
      <c r="H41" s="109">
        <v>1650</v>
      </c>
      <c r="I41" s="109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1.5" customHeight="1">
      <c r="A42" s="110">
        <v>5</v>
      </c>
      <c r="B42" s="119">
        <v>12</v>
      </c>
      <c r="C42" s="110" t="s">
        <v>118</v>
      </c>
      <c r="D42" s="114"/>
      <c r="E42" s="118" t="s">
        <v>69</v>
      </c>
      <c r="F42" s="14" t="s">
        <v>196</v>
      </c>
      <c r="G42" s="12"/>
      <c r="H42" s="109">
        <v>1880</v>
      </c>
      <c r="I42" s="109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1.5" customHeight="1">
      <c r="A43" s="110">
        <v>5</v>
      </c>
      <c r="B43" s="119">
        <v>14</v>
      </c>
      <c r="C43" s="110" t="s">
        <v>118</v>
      </c>
      <c r="D43" s="114"/>
      <c r="E43" s="118" t="s">
        <v>199</v>
      </c>
      <c r="F43" s="14" t="s">
        <v>200</v>
      </c>
      <c r="G43" s="12"/>
      <c r="H43" s="109">
        <v>929</v>
      </c>
      <c r="I43" s="109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31.5" customHeight="1">
      <c r="A44" s="110">
        <v>5</v>
      </c>
      <c r="B44" s="119">
        <v>15</v>
      </c>
      <c r="C44" s="110" t="s">
        <v>118</v>
      </c>
      <c r="D44" s="114"/>
      <c r="E44" s="118" t="s">
        <v>201</v>
      </c>
      <c r="F44" s="14" t="s">
        <v>202</v>
      </c>
      <c r="G44" s="12"/>
      <c r="H44" s="109">
        <v>3520</v>
      </c>
      <c r="I44" s="109"/>
    </row>
    <row r="45" spans="1:19" ht="31.5" customHeight="1">
      <c r="A45" s="110">
        <v>5</v>
      </c>
      <c r="B45" s="119">
        <v>15</v>
      </c>
      <c r="C45" s="110" t="s">
        <v>118</v>
      </c>
      <c r="D45" s="114"/>
      <c r="E45" s="118" t="s">
        <v>201</v>
      </c>
      <c r="F45" s="14" t="s">
        <v>203</v>
      </c>
      <c r="G45" s="12"/>
      <c r="H45" s="109">
        <v>4000</v>
      </c>
      <c r="I45" s="109"/>
    </row>
    <row r="46" spans="1:19" ht="31.5" customHeight="1">
      <c r="A46" s="110">
        <v>5</v>
      </c>
      <c r="B46" s="119">
        <v>16</v>
      </c>
      <c r="C46" s="110" t="s">
        <v>118</v>
      </c>
      <c r="D46" s="114"/>
      <c r="E46" s="118" t="s">
        <v>275</v>
      </c>
      <c r="F46" s="14" t="s">
        <v>204</v>
      </c>
      <c r="G46" s="12"/>
      <c r="H46" s="109">
        <v>6814</v>
      </c>
      <c r="I46" s="109"/>
    </row>
    <row r="47" spans="1:19" ht="31.5" customHeight="1">
      <c r="A47" s="110">
        <v>5</v>
      </c>
      <c r="B47" s="119">
        <v>16</v>
      </c>
      <c r="C47" s="110" t="s">
        <v>118</v>
      </c>
      <c r="D47" s="114"/>
      <c r="E47" s="118" t="s">
        <v>205</v>
      </c>
      <c r="F47" s="14" t="s">
        <v>206</v>
      </c>
      <c r="G47" s="12"/>
      <c r="H47" s="109">
        <v>1189</v>
      </c>
      <c r="I47" s="109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31.5" customHeight="1">
      <c r="A48" s="87">
        <v>5</v>
      </c>
      <c r="B48" s="110">
        <v>17</v>
      </c>
      <c r="C48" s="88" t="s">
        <v>118</v>
      </c>
      <c r="D48" s="90"/>
      <c r="E48" s="150" t="s">
        <v>207</v>
      </c>
      <c r="F48" s="130" t="s">
        <v>276</v>
      </c>
      <c r="G48" s="95"/>
      <c r="H48" s="109">
        <v>3920</v>
      </c>
      <c r="I48" s="109"/>
    </row>
    <row r="49" spans="1:9" ht="31.5" customHeight="1">
      <c r="A49" s="87">
        <v>5</v>
      </c>
      <c r="B49" s="110">
        <v>17</v>
      </c>
      <c r="C49" s="88" t="s">
        <v>118</v>
      </c>
      <c r="D49" s="90"/>
      <c r="E49" s="150" t="s">
        <v>176</v>
      </c>
      <c r="F49" s="130" t="s">
        <v>277</v>
      </c>
      <c r="G49" s="95"/>
      <c r="H49" s="109">
        <v>84</v>
      </c>
      <c r="I49" s="109"/>
    </row>
    <row r="50" spans="1:9" ht="31.5" customHeight="1">
      <c r="A50" s="87">
        <v>5</v>
      </c>
      <c r="B50" s="110">
        <v>17</v>
      </c>
      <c r="C50" s="88" t="s">
        <v>118</v>
      </c>
      <c r="D50" s="90"/>
      <c r="E50" s="150" t="s">
        <v>33</v>
      </c>
      <c r="F50" s="130" t="s">
        <v>278</v>
      </c>
      <c r="G50" s="95"/>
      <c r="H50" s="109">
        <v>54800</v>
      </c>
      <c r="I50" s="109"/>
    </row>
    <row r="51" spans="1:9" ht="31.5" customHeight="1">
      <c r="A51" s="87">
        <v>5</v>
      </c>
      <c r="B51" s="110">
        <v>19</v>
      </c>
      <c r="C51" s="88" t="s">
        <v>118</v>
      </c>
      <c r="D51" s="90"/>
      <c r="E51" s="150" t="s">
        <v>211</v>
      </c>
      <c r="F51" s="130" t="s">
        <v>279</v>
      </c>
      <c r="G51" s="95"/>
      <c r="H51" s="109">
        <v>3560</v>
      </c>
      <c r="I51" s="109"/>
    </row>
    <row r="52" spans="1:9" ht="31.5" customHeight="1">
      <c r="A52" s="87">
        <v>5</v>
      </c>
      <c r="B52" s="110">
        <v>19</v>
      </c>
      <c r="C52" s="88" t="s">
        <v>118</v>
      </c>
      <c r="D52" s="90"/>
      <c r="E52" s="150" t="s">
        <v>213</v>
      </c>
      <c r="F52" s="130" t="s">
        <v>280</v>
      </c>
      <c r="G52" s="95"/>
      <c r="H52" s="109">
        <v>1040</v>
      </c>
      <c r="I52" s="109"/>
    </row>
    <row r="53" spans="1:9" ht="31.5" customHeight="1">
      <c r="A53" s="87">
        <v>5</v>
      </c>
      <c r="B53" s="110">
        <v>21</v>
      </c>
      <c r="C53" s="88" t="s">
        <v>118</v>
      </c>
      <c r="D53" s="90"/>
      <c r="E53" s="150" t="s">
        <v>215</v>
      </c>
      <c r="F53" s="130" t="s">
        <v>281</v>
      </c>
      <c r="G53" s="95"/>
      <c r="H53" s="109">
        <v>4000</v>
      </c>
      <c r="I53" s="109"/>
    </row>
    <row r="54" spans="1:9" ht="31.5" customHeight="1">
      <c r="A54" s="87">
        <v>5</v>
      </c>
      <c r="B54" s="110">
        <v>21</v>
      </c>
      <c r="C54" s="88" t="s">
        <v>118</v>
      </c>
      <c r="D54" s="90"/>
      <c r="E54" s="150" t="s">
        <v>217</v>
      </c>
      <c r="F54" s="130" t="s">
        <v>282</v>
      </c>
      <c r="G54" s="95"/>
      <c r="H54" s="109">
        <v>2270</v>
      </c>
      <c r="I54" s="109"/>
    </row>
    <row r="55" spans="1:9" ht="31.5" customHeight="1">
      <c r="A55" s="87">
        <v>5</v>
      </c>
      <c r="B55" s="110">
        <v>22</v>
      </c>
      <c r="C55" s="88" t="s">
        <v>118</v>
      </c>
      <c r="D55" s="90"/>
      <c r="E55" s="150" t="s">
        <v>219</v>
      </c>
      <c r="F55" s="130" t="s">
        <v>283</v>
      </c>
      <c r="G55" s="95"/>
      <c r="H55" s="109">
        <v>2580</v>
      </c>
      <c r="I55" s="109"/>
    </row>
    <row r="56" spans="1:9" ht="31.5" customHeight="1">
      <c r="A56" s="87">
        <v>5</v>
      </c>
      <c r="B56" s="110">
        <v>24</v>
      </c>
      <c r="C56" s="88" t="s">
        <v>118</v>
      </c>
      <c r="D56" s="90"/>
      <c r="E56" s="150" t="s">
        <v>221</v>
      </c>
      <c r="F56" s="130" t="s">
        <v>276</v>
      </c>
      <c r="G56" s="95"/>
      <c r="H56" s="109">
        <v>4000</v>
      </c>
      <c r="I56" s="109"/>
    </row>
    <row r="57" spans="1:9" ht="31.5" customHeight="1">
      <c r="A57" s="87">
        <v>5</v>
      </c>
      <c r="B57" s="110">
        <v>24</v>
      </c>
      <c r="C57" s="88" t="s">
        <v>118</v>
      </c>
      <c r="D57" s="90"/>
      <c r="E57" s="150" t="s">
        <v>222</v>
      </c>
      <c r="F57" s="130" t="s">
        <v>284</v>
      </c>
      <c r="G57" s="95"/>
      <c r="H57" s="109">
        <v>1378</v>
      </c>
      <c r="I57" s="109"/>
    </row>
    <row r="58" spans="1:9" ht="31.5" customHeight="1">
      <c r="A58" s="87">
        <v>5</v>
      </c>
      <c r="B58" s="110">
        <v>25</v>
      </c>
      <c r="C58" s="88" t="s">
        <v>118</v>
      </c>
      <c r="D58" s="90"/>
      <c r="E58" s="150" t="s">
        <v>33</v>
      </c>
      <c r="F58" s="130" t="s">
        <v>285</v>
      </c>
      <c r="G58" s="95"/>
      <c r="H58" s="109">
        <v>18805</v>
      </c>
      <c r="I58" s="109"/>
    </row>
    <row r="59" spans="1:9" ht="31.5" customHeight="1">
      <c r="A59" s="87">
        <v>5</v>
      </c>
      <c r="B59" s="110">
        <v>25</v>
      </c>
      <c r="C59" s="88" t="s">
        <v>118</v>
      </c>
      <c r="D59" s="90"/>
      <c r="E59" s="150" t="s">
        <v>33</v>
      </c>
      <c r="F59" s="130" t="s">
        <v>286</v>
      </c>
      <c r="G59" s="95"/>
      <c r="H59" s="109">
        <v>4377</v>
      </c>
      <c r="I59" s="109"/>
    </row>
    <row r="60" spans="1:9" ht="31.5" customHeight="1">
      <c r="A60" s="87">
        <v>5</v>
      </c>
      <c r="B60" s="110">
        <v>26</v>
      </c>
      <c r="C60" s="88" t="s">
        <v>118</v>
      </c>
      <c r="D60" s="90"/>
      <c r="E60" s="150" t="s">
        <v>226</v>
      </c>
      <c r="F60" s="130" t="s">
        <v>287</v>
      </c>
      <c r="G60" s="95"/>
      <c r="H60" s="109">
        <v>3360</v>
      </c>
      <c r="I60" s="109"/>
    </row>
    <row r="61" spans="1:9" ht="31.5" customHeight="1">
      <c r="A61" s="87">
        <v>5</v>
      </c>
      <c r="B61" s="110">
        <v>27</v>
      </c>
      <c r="C61" s="88" t="s">
        <v>118</v>
      </c>
      <c r="D61" s="90"/>
      <c r="E61" s="150" t="s">
        <v>228</v>
      </c>
      <c r="F61" s="130" t="s">
        <v>288</v>
      </c>
      <c r="G61" s="95"/>
      <c r="H61" s="109">
        <v>2800</v>
      </c>
      <c r="I61" s="109"/>
    </row>
    <row r="62" spans="1:9" s="154" customFormat="1" ht="31.5" customHeight="1">
      <c r="A62" s="110">
        <v>5</v>
      </c>
      <c r="B62" s="119">
        <v>29</v>
      </c>
      <c r="C62" s="143" t="s">
        <v>309</v>
      </c>
      <c r="D62" s="114"/>
      <c r="E62" s="108" t="s">
        <v>310</v>
      </c>
      <c r="F62" s="129" t="s">
        <v>311</v>
      </c>
      <c r="G62" s="12"/>
      <c r="H62" s="109">
        <v>4000</v>
      </c>
      <c r="I62" s="113"/>
    </row>
    <row r="63" spans="1:9" ht="31.5" customHeight="1">
      <c r="A63" s="87">
        <v>5</v>
      </c>
      <c r="B63" s="110">
        <v>30</v>
      </c>
      <c r="C63" s="88" t="s">
        <v>118</v>
      </c>
      <c r="D63" s="90"/>
      <c r="E63" s="150" t="s">
        <v>229</v>
      </c>
      <c r="F63" s="130" t="s">
        <v>289</v>
      </c>
      <c r="G63" s="95"/>
      <c r="H63" s="109">
        <v>1672</v>
      </c>
      <c r="I63" s="109"/>
    </row>
    <row r="64" spans="1:9" ht="31.5" customHeight="1">
      <c r="A64" s="87">
        <v>5</v>
      </c>
      <c r="B64" s="110">
        <v>30</v>
      </c>
      <c r="C64" s="88" t="s">
        <v>118</v>
      </c>
      <c r="D64" s="90"/>
      <c r="E64" s="150" t="s">
        <v>275</v>
      </c>
      <c r="F64" s="130" t="s">
        <v>290</v>
      </c>
      <c r="G64" s="95"/>
      <c r="H64" s="109">
        <v>4403</v>
      </c>
      <c r="I64" s="109"/>
    </row>
    <row r="65" spans="1:19" ht="31.5" customHeight="1">
      <c r="A65" s="87">
        <v>5</v>
      </c>
      <c r="B65" s="110">
        <v>31</v>
      </c>
      <c r="C65" s="88" t="s">
        <v>118</v>
      </c>
      <c r="D65" s="90"/>
      <c r="E65" s="150" t="s">
        <v>176</v>
      </c>
      <c r="F65" s="130" t="s">
        <v>291</v>
      </c>
      <c r="G65" s="95"/>
      <c r="H65" s="109">
        <v>612</v>
      </c>
      <c r="I65" s="109"/>
    </row>
    <row r="66" spans="1:19" ht="31.5" customHeight="1">
      <c r="A66" s="87">
        <v>5</v>
      </c>
      <c r="B66" s="110">
        <v>31</v>
      </c>
      <c r="C66" s="88" t="s">
        <v>118</v>
      </c>
      <c r="D66" s="90"/>
      <c r="E66" s="150" t="s">
        <v>173</v>
      </c>
      <c r="F66" s="130" t="s">
        <v>292</v>
      </c>
      <c r="G66" s="95"/>
      <c r="H66" s="109">
        <v>815</v>
      </c>
      <c r="I66" s="109"/>
    </row>
    <row r="67" spans="1:19" ht="31.5" customHeight="1">
      <c r="A67" s="87">
        <v>6</v>
      </c>
      <c r="B67" s="110">
        <v>1</v>
      </c>
      <c r="C67" s="88" t="s">
        <v>118</v>
      </c>
      <c r="D67" s="90"/>
      <c r="E67" s="150" t="s">
        <v>234</v>
      </c>
      <c r="F67" s="130" t="s">
        <v>293</v>
      </c>
      <c r="G67" s="95"/>
      <c r="H67" s="109">
        <v>3145</v>
      </c>
      <c r="I67" s="109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31.5" customHeight="1">
      <c r="A68" s="87">
        <v>6</v>
      </c>
      <c r="B68" s="110">
        <v>1</v>
      </c>
      <c r="C68" s="88" t="s">
        <v>118</v>
      </c>
      <c r="D68" s="90"/>
      <c r="E68" s="150" t="s">
        <v>236</v>
      </c>
      <c r="F68" s="130" t="s">
        <v>294</v>
      </c>
      <c r="G68" s="95"/>
      <c r="H68" s="109">
        <v>880</v>
      </c>
      <c r="I68" s="109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31.5" customHeight="1">
      <c r="A69" s="87">
        <v>6</v>
      </c>
      <c r="B69" s="110">
        <v>2</v>
      </c>
      <c r="C69" s="88" t="s">
        <v>118</v>
      </c>
      <c r="D69" s="90"/>
      <c r="E69" s="150" t="s">
        <v>238</v>
      </c>
      <c r="F69" s="130" t="s">
        <v>295</v>
      </c>
      <c r="G69" s="95"/>
      <c r="H69" s="109">
        <v>25851</v>
      </c>
      <c r="I69" s="109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31.5" customHeight="1">
      <c r="A70" s="87">
        <v>6</v>
      </c>
      <c r="B70" s="110">
        <v>4</v>
      </c>
      <c r="C70" s="88" t="s">
        <v>118</v>
      </c>
      <c r="D70" s="90"/>
      <c r="E70" s="150" t="s">
        <v>64</v>
      </c>
      <c r="F70" s="130" t="s">
        <v>296</v>
      </c>
      <c r="G70" s="95"/>
      <c r="H70" s="109">
        <v>715</v>
      </c>
      <c r="I70" s="109"/>
    </row>
    <row r="71" spans="1:19" ht="31.5" customHeight="1">
      <c r="A71" s="87">
        <v>6</v>
      </c>
      <c r="B71" s="110">
        <v>9</v>
      </c>
      <c r="C71" s="88" t="s">
        <v>118</v>
      </c>
      <c r="D71" s="90"/>
      <c r="E71" s="150" t="s">
        <v>271</v>
      </c>
      <c r="F71" s="130" t="s">
        <v>297</v>
      </c>
      <c r="G71" s="95"/>
      <c r="H71" s="109">
        <v>33881</v>
      </c>
      <c r="I71" s="109"/>
    </row>
    <row r="72" spans="1:19" s="158" customFormat="1" ht="31.5" customHeight="1">
      <c r="A72" s="166"/>
      <c r="B72" s="110"/>
      <c r="C72" s="167"/>
      <c r="D72" s="170"/>
      <c r="E72" s="168"/>
      <c r="F72" s="169"/>
      <c r="G72" s="137"/>
      <c r="H72" s="109"/>
      <c r="I72" s="109"/>
    </row>
    <row r="73" spans="1:19" ht="31.5" customHeight="1">
      <c r="A73" s="110"/>
      <c r="B73" s="110"/>
      <c r="C73" s="110"/>
      <c r="D73" s="110"/>
      <c r="E73" s="118"/>
      <c r="F73" s="27" t="s">
        <v>46</v>
      </c>
      <c r="G73" s="109"/>
      <c r="H73" s="109"/>
      <c r="I73" s="109"/>
    </row>
    <row r="74" spans="1:19" ht="31.5" customHeight="1">
      <c r="A74" s="110"/>
      <c r="B74" s="110"/>
      <c r="C74" s="110"/>
      <c r="D74" s="110"/>
      <c r="E74" s="118"/>
      <c r="F74" s="28" t="s">
        <v>47</v>
      </c>
      <c r="G74" s="109"/>
      <c r="H74" s="109">
        <f>SUM(H6:H71)</f>
        <v>809954</v>
      </c>
      <c r="I74" s="109"/>
    </row>
    <row r="75" spans="1:19" ht="31.5" customHeight="1">
      <c r="A75" s="110"/>
      <c r="B75" s="110"/>
      <c r="C75" s="110"/>
      <c r="D75" s="110"/>
      <c r="E75" s="110"/>
      <c r="F75" s="28" t="s">
        <v>48</v>
      </c>
      <c r="G75" s="109"/>
      <c r="H75" s="109"/>
      <c r="I75" s="109"/>
    </row>
  </sheetData>
  <mergeCells count="5">
    <mergeCell ref="A1:I1"/>
    <mergeCell ref="A2:I2"/>
    <mergeCell ref="G3:I3"/>
    <mergeCell ref="A3:B3"/>
    <mergeCell ref="C3:D3"/>
  </mergeCells>
  <phoneticPr fontId="2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96"/>
  <sheetViews>
    <sheetView topLeftCell="A10" workbookViewId="0">
      <selection activeCell="D12" sqref="D12"/>
    </sheetView>
  </sheetViews>
  <sheetFormatPr defaultColWidth="11.21875" defaultRowHeight="15" customHeight="1"/>
  <cols>
    <col min="1" max="2" width="4.109375" customWidth="1"/>
    <col min="3" max="3" width="5.44140625" customWidth="1"/>
    <col min="4" max="4" width="5.109375" customWidth="1"/>
    <col min="5" max="5" width="23.88671875" style="135" bestFit="1" customWidth="1"/>
    <col min="6" max="6" width="31.88671875" customWidth="1"/>
    <col min="7" max="7" width="11.44140625" customWidth="1"/>
    <col min="8" max="8" width="12.109375" customWidth="1"/>
    <col min="9" max="9" width="10.44140625" customWidth="1"/>
    <col min="10" max="19" width="9" customWidth="1"/>
    <col min="20" max="26" width="14.44140625" customWidth="1"/>
  </cols>
  <sheetData>
    <row r="1" spans="1:19" ht="36.75" customHeight="1">
      <c r="A1" s="172" t="s">
        <v>0</v>
      </c>
      <c r="B1" s="179"/>
      <c r="C1" s="179"/>
      <c r="D1" s="179"/>
      <c r="E1" s="179"/>
      <c r="F1" s="179"/>
      <c r="G1" s="179"/>
      <c r="H1" s="179"/>
      <c r="I1" s="179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6.75" customHeight="1">
      <c r="A2" s="173" t="s">
        <v>1</v>
      </c>
      <c r="B2" s="180"/>
      <c r="C2" s="180"/>
      <c r="D2" s="180"/>
      <c r="E2" s="180"/>
      <c r="F2" s="180"/>
      <c r="G2" s="180"/>
      <c r="H2" s="180"/>
      <c r="I2" s="180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7" customHeight="1">
      <c r="A3" s="177" t="s">
        <v>5</v>
      </c>
      <c r="B3" s="181"/>
      <c r="C3" s="186" t="s">
        <v>7</v>
      </c>
      <c r="D3" s="187"/>
      <c r="E3" s="184" t="s">
        <v>4</v>
      </c>
      <c r="F3" s="182" t="s">
        <v>18</v>
      </c>
      <c r="G3" s="186" t="s">
        <v>19</v>
      </c>
      <c r="H3" s="188"/>
      <c r="I3" s="187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2.25" customHeight="1">
      <c r="A4" s="4" t="s">
        <v>21</v>
      </c>
      <c r="B4" s="4" t="s">
        <v>22</v>
      </c>
      <c r="C4" s="4" t="s">
        <v>23</v>
      </c>
      <c r="D4" s="4" t="s">
        <v>24</v>
      </c>
      <c r="E4" s="185"/>
      <c r="F4" s="183"/>
      <c r="G4" s="6" t="s">
        <v>25</v>
      </c>
      <c r="H4" s="4" t="s">
        <v>26</v>
      </c>
      <c r="I4" s="4" t="s">
        <v>27</v>
      </c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34.5" customHeight="1">
      <c r="A5" s="7"/>
      <c r="B5" s="7"/>
      <c r="C5" s="7"/>
      <c r="D5" s="7"/>
      <c r="E5" s="110"/>
      <c r="F5" s="11" t="s">
        <v>28</v>
      </c>
      <c r="G5" s="10"/>
      <c r="H5" s="10"/>
      <c r="I5" s="10">
        <f>G5</f>
        <v>0</v>
      </c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34.5" customHeight="1">
      <c r="A6" s="110">
        <v>2</v>
      </c>
      <c r="B6" s="110">
        <v>1</v>
      </c>
      <c r="C6" s="110" t="s">
        <v>31</v>
      </c>
      <c r="D6" s="114"/>
      <c r="E6" s="118" t="s">
        <v>247</v>
      </c>
      <c r="F6" s="129" t="s">
        <v>312</v>
      </c>
      <c r="G6" s="12"/>
      <c r="H6" s="109">
        <v>8540</v>
      </c>
      <c r="I6" s="16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34.5" customHeight="1">
      <c r="A7" s="87">
        <v>3</v>
      </c>
      <c r="B7" s="110">
        <v>1</v>
      </c>
      <c r="C7" s="88" t="s">
        <v>31</v>
      </c>
      <c r="D7" s="90"/>
      <c r="E7" s="150" t="s">
        <v>124</v>
      </c>
      <c r="F7" s="93" t="s">
        <v>133</v>
      </c>
      <c r="G7" s="95"/>
      <c r="H7" s="109">
        <v>28280</v>
      </c>
      <c r="I7" s="16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33" customHeight="1">
      <c r="A8" s="110">
        <v>4</v>
      </c>
      <c r="B8" s="119">
        <v>1</v>
      </c>
      <c r="C8" s="119" t="s">
        <v>31</v>
      </c>
      <c r="D8" s="114"/>
      <c r="E8" s="155" t="s">
        <v>302</v>
      </c>
      <c r="F8" s="105" t="s">
        <v>157</v>
      </c>
      <c r="G8" s="18"/>
      <c r="H8" s="109">
        <v>20860</v>
      </c>
      <c r="I8" s="16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4.5" customHeight="1">
      <c r="A9" s="110">
        <v>5</v>
      </c>
      <c r="B9" s="119">
        <v>1</v>
      </c>
      <c r="C9" s="144" t="s">
        <v>268</v>
      </c>
      <c r="D9" s="114"/>
      <c r="E9" s="118" t="s">
        <v>269</v>
      </c>
      <c r="F9" s="129" t="s">
        <v>270</v>
      </c>
      <c r="G9" s="12"/>
      <c r="H9" s="109">
        <v>28560</v>
      </c>
      <c r="I9" s="16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34.5" customHeight="1">
      <c r="A10" s="110">
        <v>6</v>
      </c>
      <c r="B10" s="119">
        <v>1</v>
      </c>
      <c r="C10" s="143" t="s">
        <v>268</v>
      </c>
      <c r="D10" s="114"/>
      <c r="E10" s="118" t="s">
        <v>269</v>
      </c>
      <c r="F10" s="129" t="s">
        <v>274</v>
      </c>
      <c r="G10" s="12"/>
      <c r="H10" s="109">
        <v>25200</v>
      </c>
      <c r="I10" s="16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34.5" customHeight="1">
      <c r="A11" s="110">
        <v>7</v>
      </c>
      <c r="B11" s="119">
        <v>1</v>
      </c>
      <c r="C11" s="143" t="s">
        <v>258</v>
      </c>
      <c r="D11" s="114"/>
      <c r="E11" s="118" t="s">
        <v>247</v>
      </c>
      <c r="F11" s="129" t="s">
        <v>301</v>
      </c>
      <c r="G11" s="12"/>
      <c r="H11" s="109">
        <v>15400</v>
      </c>
      <c r="I11" s="16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s="158" customFormat="1" ht="34.5" customHeight="1">
      <c r="A12" s="110"/>
      <c r="B12" s="119"/>
      <c r="C12" s="143"/>
      <c r="D12" s="165"/>
      <c r="E12" s="118"/>
      <c r="F12" s="129"/>
      <c r="G12" s="12"/>
      <c r="H12" s="109"/>
      <c r="I12" s="16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33" customHeight="1">
      <c r="A13" s="7"/>
      <c r="B13" s="7"/>
      <c r="C13" s="7"/>
      <c r="D13" s="7"/>
      <c r="E13" s="110"/>
      <c r="F13" s="22" t="s">
        <v>43</v>
      </c>
      <c r="G13" s="10"/>
      <c r="H13" s="10"/>
      <c r="I13" s="10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33" customHeight="1">
      <c r="A14" s="7"/>
      <c r="B14" s="7"/>
      <c r="C14" s="7"/>
      <c r="D14" s="7"/>
      <c r="E14" s="110"/>
      <c r="F14" s="22" t="s">
        <v>44</v>
      </c>
      <c r="G14" s="10"/>
      <c r="H14" s="109">
        <f>SUM(H6:H11)</f>
        <v>126840</v>
      </c>
      <c r="I14" s="10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33" customHeight="1">
      <c r="A15" s="7"/>
      <c r="B15" s="7"/>
      <c r="C15" s="7"/>
      <c r="D15" s="7"/>
      <c r="E15" s="110"/>
      <c r="F15" s="23" t="s">
        <v>45</v>
      </c>
      <c r="G15" s="10"/>
      <c r="H15" s="10"/>
      <c r="I15" s="109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36.75" customHeight="1">
      <c r="A16" s="24"/>
      <c r="B16" s="24"/>
      <c r="C16" s="24"/>
      <c r="D16" s="24"/>
      <c r="E16" s="117"/>
      <c r="F16" s="25"/>
      <c r="G16" s="26"/>
      <c r="H16" s="25"/>
      <c r="I16" s="25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36.75" customHeight="1">
      <c r="A17" s="24"/>
      <c r="B17" s="24"/>
      <c r="C17" s="24"/>
      <c r="D17" s="24"/>
      <c r="E17" s="117"/>
      <c r="F17" s="25"/>
      <c r="G17" s="26"/>
      <c r="H17" s="25"/>
      <c r="I17" s="25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.75" customHeight="1"/>
    <row r="19" spans="1:19" ht="15.75" customHeight="1"/>
    <row r="20" spans="1:19" ht="15.75" customHeight="1"/>
    <row r="21" spans="1:19" ht="15.75" customHeight="1"/>
    <row r="22" spans="1:19" ht="15.75" customHeight="1"/>
    <row r="23" spans="1:19" ht="15.75" customHeight="1"/>
    <row r="24" spans="1:19" ht="15.75" customHeight="1"/>
    <row r="25" spans="1:19" ht="15.75" customHeight="1"/>
    <row r="26" spans="1:19" ht="15.75" customHeight="1"/>
    <row r="27" spans="1:19" ht="15.75" customHeight="1"/>
    <row r="28" spans="1:19" ht="15.75" customHeight="1"/>
    <row r="29" spans="1:19" ht="15.75" customHeight="1"/>
    <row r="30" spans="1:19" ht="15.75" customHeight="1"/>
    <row r="31" spans="1:19" ht="15.75" customHeight="1"/>
    <row r="32" spans="1:1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7">
    <mergeCell ref="A1:I1"/>
    <mergeCell ref="A2:I2"/>
    <mergeCell ref="A3:B3"/>
    <mergeCell ref="F3:F4"/>
    <mergeCell ref="E3:E4"/>
    <mergeCell ref="C3:D3"/>
    <mergeCell ref="G3:I3"/>
  </mergeCells>
  <phoneticPr fontId="2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96"/>
  <sheetViews>
    <sheetView topLeftCell="A10" workbookViewId="0">
      <selection activeCell="D13" sqref="D13"/>
    </sheetView>
  </sheetViews>
  <sheetFormatPr defaultColWidth="11.21875" defaultRowHeight="15" customHeight="1"/>
  <cols>
    <col min="1" max="2" width="4.109375" customWidth="1"/>
    <col min="3" max="3" width="5.44140625" customWidth="1"/>
    <col min="4" max="4" width="5.109375" customWidth="1"/>
    <col min="5" max="5" width="23.88671875" style="135" bestFit="1" customWidth="1"/>
    <col min="6" max="6" width="31" customWidth="1"/>
    <col min="7" max="7" width="11.44140625" customWidth="1"/>
    <col min="8" max="8" width="12.109375" customWidth="1"/>
    <col min="9" max="9" width="10.44140625" customWidth="1"/>
    <col min="10" max="19" width="9" customWidth="1"/>
    <col min="20" max="26" width="14.44140625" customWidth="1"/>
  </cols>
  <sheetData>
    <row r="1" spans="1:19" ht="36.75" customHeight="1">
      <c r="A1" s="172" t="s">
        <v>0</v>
      </c>
      <c r="B1" s="179"/>
      <c r="C1" s="179"/>
      <c r="D1" s="179"/>
      <c r="E1" s="179"/>
      <c r="F1" s="179"/>
      <c r="G1" s="179"/>
      <c r="H1" s="179"/>
      <c r="I1" s="179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6.75" customHeight="1">
      <c r="A2" s="173" t="s">
        <v>1</v>
      </c>
      <c r="B2" s="180"/>
      <c r="C2" s="180"/>
      <c r="D2" s="180"/>
      <c r="E2" s="180"/>
      <c r="F2" s="180"/>
      <c r="G2" s="180"/>
      <c r="H2" s="180"/>
      <c r="I2" s="180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7" customHeight="1">
      <c r="A3" s="177" t="s">
        <v>8</v>
      </c>
      <c r="B3" s="181"/>
      <c r="C3" s="186" t="s">
        <v>10</v>
      </c>
      <c r="D3" s="187"/>
      <c r="E3" s="184" t="s">
        <v>4</v>
      </c>
      <c r="F3" s="182" t="s">
        <v>29</v>
      </c>
      <c r="G3" s="186" t="s">
        <v>30</v>
      </c>
      <c r="H3" s="188"/>
      <c r="I3" s="187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2.25" customHeight="1">
      <c r="A4" s="4" t="s">
        <v>32</v>
      </c>
      <c r="B4" s="4" t="s">
        <v>34</v>
      </c>
      <c r="C4" s="4" t="s">
        <v>35</v>
      </c>
      <c r="D4" s="4" t="s">
        <v>36</v>
      </c>
      <c r="E4" s="185"/>
      <c r="F4" s="183"/>
      <c r="G4" s="6" t="s">
        <v>37</v>
      </c>
      <c r="H4" s="4" t="s">
        <v>38</v>
      </c>
      <c r="I4" s="4" t="s">
        <v>39</v>
      </c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34.5" customHeight="1">
      <c r="A5" s="7"/>
      <c r="B5" s="7"/>
      <c r="C5" s="7"/>
      <c r="D5" s="7"/>
      <c r="E5" s="110"/>
      <c r="F5" s="11" t="s">
        <v>40</v>
      </c>
      <c r="G5" s="10"/>
      <c r="H5" s="10"/>
      <c r="I5" s="10">
        <f>G5</f>
        <v>0</v>
      </c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34.5" customHeight="1">
      <c r="A6" s="110">
        <v>4</v>
      </c>
      <c r="B6" s="119">
        <v>6</v>
      </c>
      <c r="C6" s="116" t="s">
        <v>41</v>
      </c>
      <c r="D6" s="114"/>
      <c r="E6" s="118" t="s">
        <v>33</v>
      </c>
      <c r="F6" s="14" t="s">
        <v>42</v>
      </c>
      <c r="G6" s="12"/>
      <c r="H6" s="109">
        <v>5507</v>
      </c>
      <c r="I6" s="10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33" customHeight="1">
      <c r="A7" s="110">
        <v>5</v>
      </c>
      <c r="B7" s="119">
        <v>2</v>
      </c>
      <c r="C7" s="116" t="s">
        <v>41</v>
      </c>
      <c r="D7" s="114"/>
      <c r="E7" s="118" t="s">
        <v>159</v>
      </c>
      <c r="F7" s="14" t="s">
        <v>175</v>
      </c>
      <c r="G7" s="12"/>
      <c r="H7" s="109">
        <v>1300</v>
      </c>
      <c r="I7" s="10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34.5" customHeight="1">
      <c r="A8" s="110">
        <v>5</v>
      </c>
      <c r="B8" s="119">
        <v>6</v>
      </c>
      <c r="C8" s="110" t="s">
        <v>41</v>
      </c>
      <c r="D8" s="111"/>
      <c r="E8" s="118" t="s">
        <v>33</v>
      </c>
      <c r="F8" s="108" t="s">
        <v>42</v>
      </c>
      <c r="G8" s="109"/>
      <c r="H8" s="109">
        <v>2890</v>
      </c>
      <c r="I8" s="10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4.5" customHeight="1">
      <c r="A9" s="110">
        <v>5</v>
      </c>
      <c r="B9" s="119">
        <v>13</v>
      </c>
      <c r="C9" s="143" t="s">
        <v>266</v>
      </c>
      <c r="D9" s="114"/>
      <c r="E9" s="118" t="s">
        <v>197</v>
      </c>
      <c r="F9" s="14" t="s">
        <v>198</v>
      </c>
      <c r="G9" s="12"/>
      <c r="H9" s="109">
        <v>1277</v>
      </c>
      <c r="I9" s="10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34.5" customHeight="1">
      <c r="A10" s="110">
        <v>6</v>
      </c>
      <c r="B10" s="119">
        <v>6</v>
      </c>
      <c r="C10" s="144" t="s">
        <v>266</v>
      </c>
      <c r="D10" s="111"/>
      <c r="E10" s="118" t="s">
        <v>159</v>
      </c>
      <c r="F10" s="14" t="s">
        <v>241</v>
      </c>
      <c r="G10" s="17"/>
      <c r="H10" s="109">
        <v>2850</v>
      </c>
      <c r="I10" s="10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34.5" customHeight="1">
      <c r="A11" s="110">
        <v>6</v>
      </c>
      <c r="B11" s="88">
        <v>8</v>
      </c>
      <c r="C11" s="116" t="s">
        <v>41</v>
      </c>
      <c r="D11" s="111"/>
      <c r="E11" s="118" t="s">
        <v>33</v>
      </c>
      <c r="F11" s="14" t="s">
        <v>42</v>
      </c>
      <c r="G11" s="17"/>
      <c r="H11" s="109">
        <v>2407</v>
      </c>
      <c r="I11" s="10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34.5" customHeight="1">
      <c r="A12" s="110">
        <v>6</v>
      </c>
      <c r="B12" s="119">
        <v>15</v>
      </c>
      <c r="C12" s="144" t="s">
        <v>266</v>
      </c>
      <c r="D12" s="111"/>
      <c r="E12" s="118" t="s">
        <v>272</v>
      </c>
      <c r="F12" s="129" t="s">
        <v>273</v>
      </c>
      <c r="G12" s="109"/>
      <c r="H12" s="109">
        <v>650</v>
      </c>
      <c r="I12" s="10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158" customFormat="1" ht="34.5" customHeight="1">
      <c r="A13" s="110"/>
      <c r="B13" s="119"/>
      <c r="C13" s="144"/>
      <c r="D13" s="164"/>
      <c r="E13" s="118"/>
      <c r="F13" s="129"/>
      <c r="G13" s="109"/>
      <c r="H13" s="109"/>
      <c r="I13" s="109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33" customHeight="1">
      <c r="A14" s="7"/>
      <c r="B14" s="7"/>
      <c r="C14" s="7"/>
      <c r="D14" s="7"/>
      <c r="E14" s="110"/>
      <c r="F14" s="22" t="s">
        <v>43</v>
      </c>
      <c r="G14" s="10"/>
      <c r="H14" s="10"/>
      <c r="I14" s="10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33" customHeight="1">
      <c r="A15" s="7"/>
      <c r="B15" s="7"/>
      <c r="C15" s="7"/>
      <c r="D15" s="7"/>
      <c r="E15" s="110"/>
      <c r="F15" s="22" t="s">
        <v>44</v>
      </c>
      <c r="G15" s="10"/>
      <c r="H15" s="109">
        <f>SUM(H6:H12)</f>
        <v>16881</v>
      </c>
      <c r="I15" s="10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33" customHeight="1">
      <c r="A16" s="7"/>
      <c r="B16" s="7"/>
      <c r="C16" s="7"/>
      <c r="D16" s="7"/>
      <c r="E16" s="110"/>
      <c r="F16" s="23" t="s">
        <v>45</v>
      </c>
      <c r="G16" s="10"/>
      <c r="H16" s="10"/>
      <c r="I16" s="109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36.75" customHeight="1">
      <c r="A17" s="24"/>
      <c r="B17" s="24"/>
      <c r="C17" s="24"/>
      <c r="D17" s="24"/>
      <c r="E17" s="117"/>
      <c r="F17" s="25"/>
      <c r="G17" s="26"/>
      <c r="H17" s="25"/>
      <c r="I17" s="25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.75" customHeight="1"/>
    <row r="19" spans="1:19" ht="15.75" customHeight="1"/>
    <row r="20" spans="1:19" ht="15.75" customHeight="1"/>
    <row r="21" spans="1:19" ht="15.75" customHeight="1"/>
    <row r="22" spans="1:19" ht="15.75" customHeight="1"/>
    <row r="23" spans="1:19" ht="15.75" customHeight="1"/>
    <row r="24" spans="1:19" ht="15.75" customHeight="1"/>
    <row r="25" spans="1:19" ht="15.75" customHeight="1"/>
    <row r="26" spans="1:19" ht="15.75" customHeight="1"/>
    <row r="27" spans="1:19" ht="15.75" customHeight="1"/>
    <row r="28" spans="1:19" ht="15.75" customHeight="1"/>
    <row r="29" spans="1:19" ht="15.75" customHeight="1"/>
    <row r="30" spans="1:19" ht="15.75" customHeight="1"/>
    <row r="31" spans="1:19" ht="15.75" customHeight="1"/>
    <row r="32" spans="1:1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7">
    <mergeCell ref="A1:I1"/>
    <mergeCell ref="A2:I2"/>
    <mergeCell ref="F3:F4"/>
    <mergeCell ref="E3:E4"/>
    <mergeCell ref="A3:B3"/>
    <mergeCell ref="C3:D3"/>
    <mergeCell ref="G3:I3"/>
  </mergeCells>
  <phoneticPr fontId="2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97"/>
  <sheetViews>
    <sheetView topLeftCell="A4" workbookViewId="0">
      <selection activeCell="D10" sqref="D10"/>
    </sheetView>
  </sheetViews>
  <sheetFormatPr defaultColWidth="11.21875" defaultRowHeight="15" customHeight="1"/>
  <cols>
    <col min="1" max="2" width="4.109375" customWidth="1"/>
    <col min="3" max="3" width="5.44140625" customWidth="1"/>
    <col min="4" max="4" width="5.109375" customWidth="1"/>
    <col min="5" max="5" width="23.88671875" style="135" bestFit="1" customWidth="1"/>
    <col min="6" max="6" width="31" customWidth="1"/>
    <col min="7" max="7" width="11.44140625" customWidth="1"/>
    <col min="8" max="8" width="12.109375" customWidth="1"/>
    <col min="9" max="9" width="10.44140625" customWidth="1"/>
    <col min="10" max="19" width="9" customWidth="1"/>
    <col min="20" max="26" width="14.44140625" customWidth="1"/>
  </cols>
  <sheetData>
    <row r="1" spans="1:19" ht="36.75" customHeight="1">
      <c r="A1" s="172" t="s">
        <v>0</v>
      </c>
      <c r="B1" s="179"/>
      <c r="C1" s="179"/>
      <c r="D1" s="179"/>
      <c r="E1" s="179"/>
      <c r="F1" s="179"/>
      <c r="G1" s="179"/>
      <c r="H1" s="179"/>
      <c r="I1" s="179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6.75" customHeight="1">
      <c r="A2" s="173" t="s">
        <v>1</v>
      </c>
      <c r="B2" s="180"/>
      <c r="C2" s="180"/>
      <c r="D2" s="180"/>
      <c r="E2" s="180"/>
      <c r="F2" s="180"/>
      <c r="G2" s="180"/>
      <c r="H2" s="180"/>
      <c r="I2" s="180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7" customHeight="1">
      <c r="A3" s="177" t="s">
        <v>49</v>
      </c>
      <c r="B3" s="181"/>
      <c r="C3" s="186" t="s">
        <v>50</v>
      </c>
      <c r="D3" s="187"/>
      <c r="E3" s="184" t="s">
        <v>4</v>
      </c>
      <c r="F3" s="182" t="s">
        <v>51</v>
      </c>
      <c r="G3" s="186" t="s">
        <v>52</v>
      </c>
      <c r="H3" s="188"/>
      <c r="I3" s="187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2.25" customHeight="1">
      <c r="A4" s="4" t="s">
        <v>53</v>
      </c>
      <c r="B4" s="4" t="s">
        <v>54</v>
      </c>
      <c r="C4" s="4" t="s">
        <v>55</v>
      </c>
      <c r="D4" s="4" t="s">
        <v>56</v>
      </c>
      <c r="E4" s="185"/>
      <c r="F4" s="183"/>
      <c r="G4" s="6" t="s">
        <v>57</v>
      </c>
      <c r="H4" s="4" t="s">
        <v>58</v>
      </c>
      <c r="I4" s="4" t="s">
        <v>59</v>
      </c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34.5" customHeight="1">
      <c r="A5" s="7"/>
      <c r="B5" s="7"/>
      <c r="C5" s="7"/>
      <c r="D5" s="7"/>
      <c r="E5" s="110"/>
      <c r="F5" s="11" t="s">
        <v>60</v>
      </c>
      <c r="G5" s="10"/>
      <c r="H5" s="10"/>
      <c r="I5" s="10">
        <f>G5</f>
        <v>0</v>
      </c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34.5" customHeight="1">
      <c r="A6" s="138">
        <v>2</v>
      </c>
      <c r="B6" s="110">
        <v>28</v>
      </c>
      <c r="C6" s="139" t="s">
        <v>262</v>
      </c>
      <c r="D6" s="136"/>
      <c r="E6" s="118" t="s">
        <v>263</v>
      </c>
      <c r="F6" s="141" t="s">
        <v>264</v>
      </c>
      <c r="G6" s="137"/>
      <c r="H6" s="109">
        <v>6742</v>
      </c>
      <c r="I6" s="16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34.5" customHeight="1">
      <c r="A7" s="138">
        <v>3</v>
      </c>
      <c r="B7" s="119">
        <v>1</v>
      </c>
      <c r="C7" s="139" t="s">
        <v>299</v>
      </c>
      <c r="D7" s="136"/>
      <c r="E7" s="118" t="s">
        <v>263</v>
      </c>
      <c r="F7" s="141" t="s">
        <v>264</v>
      </c>
      <c r="G7" s="137"/>
      <c r="H7" s="109">
        <v>11876</v>
      </c>
      <c r="I7" s="16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34.5" customHeight="1">
      <c r="A8" s="110">
        <v>4</v>
      </c>
      <c r="B8" s="119">
        <v>1</v>
      </c>
      <c r="C8" s="143" t="s">
        <v>262</v>
      </c>
      <c r="D8" s="114"/>
      <c r="E8" s="118" t="s">
        <v>159</v>
      </c>
      <c r="F8" s="14" t="s">
        <v>160</v>
      </c>
      <c r="G8" s="12"/>
      <c r="H8" s="109">
        <v>5162</v>
      </c>
      <c r="I8" s="16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4.5" customHeight="1">
      <c r="A9" s="110">
        <v>7</v>
      </c>
      <c r="B9" s="119">
        <v>1</v>
      </c>
      <c r="C9" s="143" t="s">
        <v>260</v>
      </c>
      <c r="D9" s="114"/>
      <c r="E9" s="118" t="s">
        <v>159</v>
      </c>
      <c r="F9" s="14" t="s">
        <v>160</v>
      </c>
      <c r="G9" s="12"/>
      <c r="H9" s="109">
        <v>5643</v>
      </c>
      <c r="I9" s="16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s="158" customFormat="1" ht="34.5" customHeight="1">
      <c r="A10" s="110"/>
      <c r="B10" s="119"/>
      <c r="C10" s="143"/>
      <c r="D10" s="163"/>
      <c r="E10" s="118"/>
      <c r="F10" s="14"/>
      <c r="G10" s="12"/>
      <c r="H10" s="109"/>
      <c r="I10" s="16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34.5" customHeight="1">
      <c r="A11" s="7"/>
      <c r="B11" s="7"/>
      <c r="C11" s="7"/>
      <c r="D11" s="7"/>
      <c r="E11" s="118"/>
      <c r="F11" s="27" t="s">
        <v>72</v>
      </c>
      <c r="G11" s="10"/>
      <c r="H11" s="10"/>
      <c r="I11" s="10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34.5" customHeight="1">
      <c r="A12" s="7"/>
      <c r="B12" s="7"/>
      <c r="C12" s="7"/>
      <c r="D12" s="7"/>
      <c r="E12" s="118"/>
      <c r="F12" s="28" t="s">
        <v>74</v>
      </c>
      <c r="G12" s="10"/>
      <c r="H12" s="109">
        <f>SUM(H6:H9)</f>
        <v>29423</v>
      </c>
      <c r="I12" s="10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34.5" customHeight="1">
      <c r="A13" s="7"/>
      <c r="B13" s="7"/>
      <c r="C13" s="7"/>
      <c r="D13" s="7"/>
      <c r="E13" s="118"/>
      <c r="F13" s="28" t="s">
        <v>75</v>
      </c>
      <c r="G13" s="10"/>
      <c r="H13" s="10"/>
      <c r="I13" s="109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36.75" customHeight="1">
      <c r="A14" s="24"/>
      <c r="B14" s="24"/>
      <c r="C14" s="24"/>
      <c r="D14" s="24"/>
      <c r="E14" s="117"/>
      <c r="F14" s="25"/>
      <c r="G14" s="26"/>
      <c r="H14" s="25"/>
      <c r="I14" s="25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36.75" customHeight="1">
      <c r="A15" s="24"/>
      <c r="B15" s="24"/>
      <c r="C15" s="24"/>
      <c r="D15" s="24"/>
      <c r="E15" s="117"/>
      <c r="F15" s="25"/>
      <c r="G15" s="26"/>
      <c r="H15" s="25"/>
      <c r="I15" s="25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36.75" customHeight="1">
      <c r="A16" s="24"/>
      <c r="B16" s="24"/>
      <c r="C16" s="24"/>
      <c r="D16" s="24"/>
      <c r="E16" s="117"/>
      <c r="F16" s="25"/>
      <c r="G16" s="26"/>
      <c r="H16" s="25"/>
      <c r="I16" s="25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36.75" customHeight="1">
      <c r="A17" s="24"/>
      <c r="B17" s="24"/>
      <c r="C17" s="24"/>
      <c r="D17" s="24"/>
      <c r="E17" s="117"/>
      <c r="F17" s="25"/>
      <c r="G17" s="26"/>
      <c r="H17" s="25"/>
      <c r="I17" s="25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36.75" customHeight="1">
      <c r="A18" s="24"/>
      <c r="B18" s="24"/>
      <c r="C18" s="24"/>
      <c r="D18" s="24"/>
      <c r="E18" s="117"/>
      <c r="F18" s="25"/>
      <c r="G18" s="26"/>
      <c r="H18" s="25"/>
      <c r="I18" s="25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 customHeight="1"/>
    <row r="20" spans="1:19" ht="15.75" customHeight="1"/>
    <row r="21" spans="1:19" ht="15.75" customHeight="1"/>
    <row r="22" spans="1:19" ht="15.75" customHeight="1"/>
    <row r="23" spans="1:19" ht="15.75" customHeight="1"/>
    <row r="24" spans="1:19" ht="15.75" customHeight="1"/>
    <row r="25" spans="1:19" ht="15.75" customHeight="1"/>
    <row r="26" spans="1:19" ht="15.75" customHeight="1"/>
    <row r="27" spans="1:19" ht="15.75" customHeight="1"/>
    <row r="28" spans="1:19" ht="15.75" customHeight="1"/>
    <row r="29" spans="1:19" ht="15.75" customHeight="1"/>
    <row r="30" spans="1:19" ht="15.75" customHeight="1"/>
    <row r="31" spans="1:19" ht="15.75" customHeight="1"/>
    <row r="32" spans="1:1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7">
    <mergeCell ref="A1:I1"/>
    <mergeCell ref="A2:I2"/>
    <mergeCell ref="F3:F4"/>
    <mergeCell ref="E3:E4"/>
    <mergeCell ref="C3:D3"/>
    <mergeCell ref="G3:I3"/>
    <mergeCell ref="A3:B3"/>
  </mergeCells>
  <phoneticPr fontId="2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029"/>
  <sheetViews>
    <sheetView topLeftCell="C94" workbookViewId="0">
      <selection activeCell="I15" sqref="I15"/>
    </sheetView>
  </sheetViews>
  <sheetFormatPr defaultColWidth="11.21875" defaultRowHeight="15" customHeight="1"/>
  <cols>
    <col min="1" max="1" width="12.77734375" bestFit="1" customWidth="1"/>
    <col min="2" max="2" width="9.44140625" bestFit="1" customWidth="1"/>
    <col min="3" max="4" width="5.44140625" customWidth="1"/>
    <col min="5" max="5" width="26.21875" customWidth="1"/>
    <col min="6" max="6" width="69" bestFit="1" customWidth="1"/>
    <col min="7" max="7" width="10.44140625" bestFit="1" customWidth="1"/>
    <col min="8" max="8" width="9.33203125" bestFit="1" customWidth="1"/>
    <col min="9" max="9" width="10.44140625" bestFit="1" customWidth="1"/>
    <col min="10" max="22" width="8" hidden="1" customWidth="1"/>
    <col min="23" max="29" width="9" customWidth="1"/>
  </cols>
  <sheetData>
    <row r="1" spans="1:29" ht="33" customHeight="1">
      <c r="A1" s="189" t="s">
        <v>315</v>
      </c>
      <c r="B1" s="190"/>
      <c r="C1" s="190"/>
      <c r="D1" s="190"/>
      <c r="E1" s="190"/>
      <c r="F1" s="190"/>
      <c r="G1" s="190"/>
      <c r="H1" s="190"/>
      <c r="I1" s="19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33" customHeight="1">
      <c r="A2" s="191" t="s">
        <v>1</v>
      </c>
      <c r="B2" s="180"/>
      <c r="C2" s="180"/>
      <c r="D2" s="180"/>
      <c r="E2" s="180"/>
      <c r="F2" s="180"/>
      <c r="G2" s="180"/>
      <c r="H2" s="180"/>
      <c r="I2" s="18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33" customHeight="1">
      <c r="A3" s="195" t="s">
        <v>63</v>
      </c>
      <c r="B3" s="181"/>
      <c r="C3" s="194" t="s">
        <v>65</v>
      </c>
      <c r="D3" s="187"/>
      <c r="E3" s="192" t="s">
        <v>67</v>
      </c>
      <c r="F3" s="182" t="s">
        <v>70</v>
      </c>
      <c r="G3" s="186" t="s">
        <v>71</v>
      </c>
      <c r="H3" s="188"/>
      <c r="I3" s="18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33" customHeight="1">
      <c r="A4" s="30" t="s">
        <v>73</v>
      </c>
      <c r="B4" s="4" t="s">
        <v>77</v>
      </c>
      <c r="C4" s="2" t="s">
        <v>78</v>
      </c>
      <c r="D4" s="4" t="s">
        <v>79</v>
      </c>
      <c r="E4" s="193"/>
      <c r="F4" s="183"/>
      <c r="G4" s="6" t="s">
        <v>82</v>
      </c>
      <c r="H4" s="4" t="s">
        <v>84</v>
      </c>
      <c r="I4" s="4" t="s">
        <v>85</v>
      </c>
      <c r="J4" s="1" t="s">
        <v>86</v>
      </c>
      <c r="K4" s="1" t="s">
        <v>87</v>
      </c>
      <c r="L4" s="1" t="s">
        <v>88</v>
      </c>
      <c r="M4" s="1" t="s">
        <v>93</v>
      </c>
      <c r="N4" s="1" t="s">
        <v>96</v>
      </c>
      <c r="O4" s="1" t="s">
        <v>97</v>
      </c>
      <c r="P4" s="1" t="s">
        <v>98</v>
      </c>
      <c r="Q4" s="1" t="s">
        <v>99</v>
      </c>
      <c r="R4" s="1" t="s">
        <v>100</v>
      </c>
      <c r="S4" s="1" t="s">
        <v>101</v>
      </c>
      <c r="T4" s="1" t="s">
        <v>102</v>
      </c>
      <c r="U4" s="1"/>
      <c r="V4" s="1"/>
      <c r="W4" s="1"/>
      <c r="X4" s="1"/>
      <c r="Y4" s="1"/>
      <c r="Z4" s="1"/>
      <c r="AA4" s="1"/>
      <c r="AB4" s="1"/>
      <c r="AC4" s="1"/>
    </row>
    <row r="5" spans="1:29" ht="33" customHeight="1">
      <c r="A5" s="35"/>
      <c r="B5" s="36"/>
      <c r="C5" s="37"/>
      <c r="D5" s="36"/>
      <c r="E5" s="39"/>
      <c r="F5" s="42" t="s">
        <v>103</v>
      </c>
      <c r="G5" s="45"/>
      <c r="H5" s="45"/>
      <c r="I5" s="47">
        <v>602608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33" customHeight="1">
      <c r="A6" s="48"/>
      <c r="B6" s="50"/>
      <c r="C6" s="51"/>
      <c r="D6" s="50"/>
      <c r="E6" s="52"/>
      <c r="F6" s="50" t="s">
        <v>105</v>
      </c>
      <c r="G6" s="55">
        <v>38750</v>
      </c>
      <c r="H6" s="55"/>
      <c r="I6" s="55">
        <f>G6</f>
        <v>38750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54.75" customHeight="1">
      <c r="A7" s="58"/>
      <c r="B7" s="13"/>
      <c r="C7" s="60"/>
      <c r="D7" s="13"/>
      <c r="E7" s="62"/>
      <c r="F7" s="13" t="s">
        <v>111</v>
      </c>
      <c r="G7" s="20">
        <v>314250</v>
      </c>
      <c r="H7" s="20"/>
      <c r="I7" s="20">
        <f>G7+I6</f>
        <v>353000</v>
      </c>
      <c r="J7" s="63">
        <v>55</v>
      </c>
      <c r="K7" s="63">
        <v>250</v>
      </c>
      <c r="L7" s="63">
        <f>J7*K7</f>
        <v>13750</v>
      </c>
      <c r="M7" s="63">
        <v>15</v>
      </c>
      <c r="N7" s="63">
        <v>300</v>
      </c>
      <c r="O7" s="63">
        <f>M7*N7</f>
        <v>4500</v>
      </c>
      <c r="P7" s="63">
        <v>15</v>
      </c>
      <c r="Q7" s="63">
        <v>3750</v>
      </c>
      <c r="R7" s="63">
        <v>0</v>
      </c>
      <c r="S7" s="63">
        <v>0</v>
      </c>
      <c r="T7" s="63">
        <f>L7+O7+Q7-S7</f>
        <v>22000</v>
      </c>
      <c r="U7" s="63"/>
      <c r="V7" s="63"/>
      <c r="W7" s="63"/>
      <c r="X7" s="63"/>
    </row>
    <row r="8" spans="1:29" ht="51" customHeight="1">
      <c r="A8" s="58"/>
      <c r="B8" s="13"/>
      <c r="C8" s="60"/>
      <c r="D8" s="13"/>
      <c r="E8" s="62"/>
      <c r="F8" s="13" t="s">
        <v>113</v>
      </c>
      <c r="G8" s="20">
        <v>611750</v>
      </c>
      <c r="H8" s="20"/>
      <c r="I8" s="20">
        <f>I7+G8</f>
        <v>964750</v>
      </c>
      <c r="J8" s="1"/>
      <c r="K8" s="1"/>
      <c r="L8" s="63" t="e">
        <f t="shared" ref="L8:L11" si="0">#N/A</f>
        <v>#N/A</v>
      </c>
      <c r="M8" s="1"/>
      <c r="N8" s="1"/>
      <c r="O8" s="63" t="e">
        <f t="shared" ref="O8:O11" si="1">#N/A</f>
        <v>#N/A</v>
      </c>
      <c r="P8" s="1"/>
      <c r="Q8" s="1"/>
      <c r="R8" s="1"/>
      <c r="S8" s="1"/>
      <c r="T8" s="63" t="e">
        <f t="shared" ref="T8:T11" si="2">#N/A</f>
        <v>#N/A</v>
      </c>
      <c r="U8" s="1"/>
      <c r="V8" s="1"/>
      <c r="W8" s="1"/>
      <c r="X8" s="1"/>
    </row>
    <row r="9" spans="1:29" ht="38.25" customHeight="1">
      <c r="A9" s="58"/>
      <c r="B9" s="13"/>
      <c r="C9" s="60"/>
      <c r="D9" s="13"/>
      <c r="E9" s="62"/>
      <c r="F9" s="68" t="s">
        <v>114</v>
      </c>
      <c r="G9" s="20">
        <v>602608</v>
      </c>
      <c r="H9" s="20"/>
      <c r="I9" s="222">
        <f>I8+G9</f>
        <v>1567358</v>
      </c>
      <c r="J9" s="1">
        <v>75</v>
      </c>
      <c r="K9" s="1">
        <v>250</v>
      </c>
      <c r="L9" s="63" t="e">
        <f t="shared" si="0"/>
        <v>#N/A</v>
      </c>
      <c r="M9" s="1">
        <v>20</v>
      </c>
      <c r="N9" s="1">
        <v>300</v>
      </c>
      <c r="O9" s="63" t="e">
        <f t="shared" si="1"/>
        <v>#N/A</v>
      </c>
      <c r="P9" s="1">
        <v>6</v>
      </c>
      <c r="Q9" s="1">
        <v>1550</v>
      </c>
      <c r="R9" s="1">
        <v>0</v>
      </c>
      <c r="S9" s="1">
        <v>0</v>
      </c>
      <c r="T9" s="63" t="e">
        <f t="shared" si="2"/>
        <v>#N/A</v>
      </c>
      <c r="U9" s="1"/>
      <c r="V9" s="1"/>
      <c r="W9" s="63"/>
      <c r="X9" s="63"/>
    </row>
    <row r="10" spans="1:29" ht="33" customHeight="1">
      <c r="A10" s="58"/>
      <c r="B10" s="13"/>
      <c r="C10" s="60"/>
      <c r="D10" s="13"/>
      <c r="E10" s="62"/>
      <c r="F10" s="13" t="s">
        <v>109</v>
      </c>
      <c r="G10" s="20">
        <v>0</v>
      </c>
      <c r="H10" s="20"/>
      <c r="I10" s="20">
        <f>I9+G10-H10</f>
        <v>1567358</v>
      </c>
      <c r="J10" s="1">
        <v>12</v>
      </c>
      <c r="K10" s="1">
        <v>250</v>
      </c>
      <c r="L10" s="63" t="e">
        <f t="shared" si="0"/>
        <v>#N/A</v>
      </c>
      <c r="M10" s="1">
        <v>2</v>
      </c>
      <c r="N10" s="1">
        <v>300</v>
      </c>
      <c r="O10" s="63" t="e">
        <f t="shared" si="1"/>
        <v>#N/A</v>
      </c>
      <c r="P10" s="1">
        <v>3</v>
      </c>
      <c r="Q10" s="1">
        <v>750</v>
      </c>
      <c r="R10" s="1">
        <v>0</v>
      </c>
      <c r="S10" s="1">
        <v>0</v>
      </c>
      <c r="T10" s="63" t="e">
        <f t="shared" si="2"/>
        <v>#N/A</v>
      </c>
      <c r="U10" s="1"/>
      <c r="V10" s="1"/>
      <c r="W10" s="1"/>
      <c r="X10" s="1"/>
    </row>
    <row r="11" spans="1:29" ht="33" customHeight="1">
      <c r="A11" s="58"/>
      <c r="B11" s="13"/>
      <c r="C11" s="60"/>
      <c r="D11" s="13"/>
      <c r="E11" s="62"/>
      <c r="F11" s="13" t="s">
        <v>116</v>
      </c>
      <c r="G11" s="20"/>
      <c r="H11" s="20">
        <v>0</v>
      </c>
      <c r="I11" s="20">
        <f t="shared" ref="I11:I12" si="3">I10+G11-H11</f>
        <v>1567358</v>
      </c>
      <c r="J11" s="1">
        <v>21</v>
      </c>
      <c r="K11" s="1">
        <v>250</v>
      </c>
      <c r="L11" s="63" t="e">
        <f t="shared" si="0"/>
        <v>#N/A</v>
      </c>
      <c r="M11" s="1">
        <v>1</v>
      </c>
      <c r="N11" s="1">
        <v>300</v>
      </c>
      <c r="O11" s="63" t="e">
        <f t="shared" si="1"/>
        <v>#N/A</v>
      </c>
      <c r="P11" s="1">
        <v>4</v>
      </c>
      <c r="Q11" s="1">
        <v>1000</v>
      </c>
      <c r="R11" s="1">
        <v>0</v>
      </c>
      <c r="S11" s="1">
        <v>0</v>
      </c>
      <c r="T11" s="63" t="e">
        <f t="shared" si="2"/>
        <v>#N/A</v>
      </c>
      <c r="U11" s="1"/>
      <c r="V11" s="1"/>
      <c r="W11" s="72" t="s">
        <v>117</v>
      </c>
      <c r="X11" s="1"/>
    </row>
    <row r="12" spans="1:29" ht="33" customHeight="1">
      <c r="A12" s="73"/>
      <c r="B12" s="75"/>
      <c r="C12" s="76"/>
      <c r="D12" s="75"/>
      <c r="E12" s="77"/>
      <c r="F12" s="75" t="s">
        <v>120</v>
      </c>
      <c r="G12" s="79"/>
      <c r="H12" s="79">
        <v>0</v>
      </c>
      <c r="I12" s="79">
        <f t="shared" si="3"/>
        <v>1567358</v>
      </c>
      <c r="J12" s="1"/>
      <c r="K12" s="1"/>
      <c r="L12" s="63"/>
      <c r="M12" s="1"/>
      <c r="N12" s="1"/>
      <c r="O12" s="63"/>
      <c r="P12" s="1"/>
      <c r="Q12" s="1"/>
      <c r="R12" s="1"/>
      <c r="S12" s="1"/>
      <c r="T12" s="63"/>
      <c r="U12" s="1"/>
      <c r="V12" s="1"/>
      <c r="W12" s="72" t="s">
        <v>117</v>
      </c>
      <c r="X12" s="1"/>
      <c r="Y12" s="59"/>
      <c r="Z12" s="59"/>
      <c r="AA12" s="59"/>
      <c r="AB12" s="59"/>
      <c r="AC12" s="59"/>
    </row>
    <row r="13" spans="1:29" ht="33" customHeight="1">
      <c r="A13" s="81">
        <v>2</v>
      </c>
      <c r="B13" s="110">
        <v>1</v>
      </c>
      <c r="C13" s="7" t="s">
        <v>31</v>
      </c>
      <c r="D13" s="84"/>
      <c r="E13" s="108" t="s">
        <v>247</v>
      </c>
      <c r="F13" s="129" t="s">
        <v>313</v>
      </c>
      <c r="G13" s="12"/>
      <c r="H13" s="10">
        <v>8540</v>
      </c>
      <c r="I13" s="15">
        <f>I12-$H13</f>
        <v>1558818</v>
      </c>
      <c r="J13" s="1">
        <v>10</v>
      </c>
      <c r="K13" s="1">
        <v>250</v>
      </c>
      <c r="L13" s="63" t="e">
        <f>#N/A</f>
        <v>#N/A</v>
      </c>
      <c r="M13" s="1">
        <v>6</v>
      </c>
      <c r="N13" s="1">
        <v>300</v>
      </c>
      <c r="O13" s="63" t="e">
        <f>#N/A</f>
        <v>#N/A</v>
      </c>
      <c r="P13" s="1">
        <v>0</v>
      </c>
      <c r="Q13" s="1">
        <v>0</v>
      </c>
      <c r="R13" s="1">
        <v>0</v>
      </c>
      <c r="S13" s="1">
        <v>0</v>
      </c>
      <c r="T13" s="63" t="e">
        <f>#N/A</f>
        <v>#N/A</v>
      </c>
      <c r="U13" s="1"/>
      <c r="V13" s="1"/>
      <c r="W13" s="1"/>
      <c r="X13" s="1"/>
      <c r="Y13" s="1"/>
      <c r="Z13" s="1"/>
      <c r="AA13" s="1"/>
      <c r="AB13" s="1"/>
      <c r="AC13" s="1"/>
    </row>
    <row r="14" spans="1:29" ht="33" customHeight="1">
      <c r="A14" s="87">
        <v>2</v>
      </c>
      <c r="B14" s="110">
        <v>3</v>
      </c>
      <c r="C14" s="88" t="s">
        <v>118</v>
      </c>
      <c r="D14" s="90"/>
      <c r="E14" s="92" t="s">
        <v>127</v>
      </c>
      <c r="F14" s="130" t="s">
        <v>248</v>
      </c>
      <c r="G14" s="95"/>
      <c r="H14" s="109">
        <v>6926</v>
      </c>
      <c r="I14" s="113">
        <f>I13-$H14</f>
        <v>1551892</v>
      </c>
      <c r="J14" s="29"/>
      <c r="K14" s="98"/>
      <c r="L14" s="99"/>
      <c r="M14" s="101"/>
      <c r="N14" s="1"/>
      <c r="O14" s="63"/>
      <c r="P14" s="1"/>
      <c r="Q14" s="1"/>
      <c r="R14" s="1"/>
      <c r="S14" s="1"/>
      <c r="T14" s="63"/>
      <c r="U14" s="1"/>
      <c r="V14" s="1"/>
      <c r="W14" s="1"/>
      <c r="X14" s="1"/>
      <c r="Y14" s="1"/>
      <c r="Z14" s="1"/>
      <c r="AA14" s="1"/>
      <c r="AB14" s="1"/>
      <c r="AC14" s="1"/>
    </row>
    <row r="15" spans="1:29" ht="33" customHeight="1">
      <c r="A15" s="87">
        <v>2</v>
      </c>
      <c r="B15" s="110">
        <v>3</v>
      </c>
      <c r="C15" s="88" t="s">
        <v>118</v>
      </c>
      <c r="D15" s="90"/>
      <c r="E15" s="92" t="s">
        <v>131</v>
      </c>
      <c r="F15" s="131" t="s">
        <v>249</v>
      </c>
      <c r="G15" s="95"/>
      <c r="H15" s="109">
        <v>3398</v>
      </c>
      <c r="I15" s="113">
        <f t="shared" ref="I15:I78" si="4">I14-$H15</f>
        <v>1548494</v>
      </c>
      <c r="J15" s="29"/>
      <c r="K15" s="98"/>
      <c r="L15" s="99"/>
      <c r="M15" s="101"/>
      <c r="N15" s="1"/>
      <c r="O15" s="63"/>
      <c r="P15" s="1"/>
      <c r="Q15" s="1"/>
      <c r="R15" s="1"/>
      <c r="S15" s="1"/>
      <c r="T15" s="63"/>
      <c r="U15" s="1"/>
      <c r="V15" s="1"/>
      <c r="W15" s="1"/>
      <c r="X15" s="1"/>
      <c r="Y15" s="1"/>
      <c r="Z15" s="1"/>
      <c r="AA15" s="1"/>
      <c r="AB15" s="1"/>
      <c r="AC15" s="1"/>
    </row>
    <row r="16" spans="1:29" s="128" customFormat="1" ht="33" customHeight="1">
      <c r="A16" s="138">
        <v>2</v>
      </c>
      <c r="B16" s="110">
        <v>28</v>
      </c>
      <c r="C16" s="139" t="s">
        <v>262</v>
      </c>
      <c r="D16" s="136"/>
      <c r="E16" s="140" t="s">
        <v>304</v>
      </c>
      <c r="F16" s="141" t="s">
        <v>264</v>
      </c>
      <c r="G16" s="137"/>
      <c r="H16" s="109">
        <v>6742</v>
      </c>
      <c r="I16" s="113">
        <f t="shared" si="4"/>
        <v>1541752</v>
      </c>
      <c r="J16" s="29"/>
      <c r="K16" s="98"/>
      <c r="L16" s="99"/>
      <c r="M16" s="101"/>
      <c r="N16" s="1"/>
      <c r="O16" s="63"/>
      <c r="P16" s="1"/>
      <c r="Q16" s="1"/>
      <c r="R16" s="1"/>
      <c r="S16" s="1"/>
      <c r="T16" s="63"/>
      <c r="U16" s="1"/>
      <c r="V16" s="1"/>
      <c r="W16" s="1"/>
      <c r="X16" s="1"/>
      <c r="Y16" s="1"/>
      <c r="Z16" s="1"/>
      <c r="AA16" s="1"/>
      <c r="AB16" s="1"/>
      <c r="AC16" s="1"/>
    </row>
    <row r="17" spans="1:29" s="153" customFormat="1" ht="33" customHeight="1">
      <c r="A17" s="138">
        <v>3</v>
      </c>
      <c r="B17" s="119">
        <v>1</v>
      </c>
      <c r="C17" s="139" t="s">
        <v>299</v>
      </c>
      <c r="D17" s="136"/>
      <c r="E17" s="140" t="s">
        <v>304</v>
      </c>
      <c r="F17" s="141" t="s">
        <v>264</v>
      </c>
      <c r="G17" s="137"/>
      <c r="H17" s="109">
        <v>11876</v>
      </c>
      <c r="I17" s="113">
        <f t="shared" si="4"/>
        <v>1529876</v>
      </c>
      <c r="J17" s="29"/>
      <c r="K17" s="98"/>
      <c r="L17" s="99"/>
      <c r="M17" s="101"/>
      <c r="N17" s="1"/>
      <c r="O17" s="63"/>
      <c r="P17" s="1"/>
      <c r="Q17" s="1"/>
      <c r="R17" s="1"/>
      <c r="S17" s="1"/>
      <c r="T17" s="63"/>
      <c r="U17" s="1"/>
      <c r="V17" s="1"/>
      <c r="W17" s="1"/>
      <c r="X17" s="1"/>
      <c r="Y17" s="1"/>
      <c r="Z17" s="1"/>
      <c r="AA17" s="1"/>
      <c r="AB17" s="1"/>
      <c r="AC17" s="1"/>
    </row>
    <row r="18" spans="1:29" ht="33" customHeight="1">
      <c r="A18" s="81">
        <v>3</v>
      </c>
      <c r="B18" s="103">
        <v>1</v>
      </c>
      <c r="C18" s="103" t="s">
        <v>118</v>
      </c>
      <c r="D18" s="84"/>
      <c r="E18" s="104" t="s">
        <v>33</v>
      </c>
      <c r="F18" s="105" t="s">
        <v>137</v>
      </c>
      <c r="G18" s="18"/>
      <c r="H18" s="109">
        <v>19083</v>
      </c>
      <c r="I18" s="113">
        <f t="shared" si="4"/>
        <v>1510793</v>
      </c>
      <c r="J18" s="29"/>
      <c r="K18" s="98"/>
      <c r="L18" s="99"/>
      <c r="M18" s="101"/>
      <c r="N18" s="1"/>
      <c r="O18" s="63"/>
      <c r="P18" s="1"/>
      <c r="Q18" s="1"/>
      <c r="R18" s="1"/>
      <c r="S18" s="1"/>
      <c r="T18" s="63"/>
      <c r="U18" s="1"/>
      <c r="V18" s="1"/>
      <c r="W18" s="1"/>
      <c r="X18" s="1"/>
      <c r="Y18" s="1"/>
      <c r="Z18" s="1"/>
      <c r="AA18" s="1"/>
      <c r="AB18" s="1"/>
      <c r="AC18" s="1"/>
    </row>
    <row r="19" spans="1:29" ht="33" customHeight="1">
      <c r="A19" s="87">
        <v>3</v>
      </c>
      <c r="B19" s="110">
        <v>1</v>
      </c>
      <c r="C19" s="88" t="s">
        <v>31</v>
      </c>
      <c r="D19" s="90"/>
      <c r="E19" s="157" t="s">
        <v>303</v>
      </c>
      <c r="F19" s="93" t="s">
        <v>133</v>
      </c>
      <c r="G19" s="95"/>
      <c r="H19" s="109">
        <v>28280</v>
      </c>
      <c r="I19" s="113">
        <f t="shared" si="4"/>
        <v>1482513</v>
      </c>
      <c r="J19" s="8"/>
      <c r="K19" s="14"/>
      <c r="L19" s="19"/>
      <c r="M19" s="15"/>
      <c r="N19" s="1"/>
      <c r="O19" s="63"/>
      <c r="P19" s="1"/>
      <c r="Q19" s="1"/>
      <c r="R19" s="1"/>
      <c r="S19" s="1"/>
      <c r="T19" s="63"/>
      <c r="U19" s="1"/>
      <c r="V19" s="1"/>
      <c r="W19" s="1"/>
      <c r="X19" s="1"/>
      <c r="Y19" s="1"/>
      <c r="Z19" s="1"/>
      <c r="AA19" s="1"/>
      <c r="AB19" s="1"/>
      <c r="AC19" s="1"/>
    </row>
    <row r="20" spans="1:29" ht="33" customHeight="1">
      <c r="A20" s="81">
        <v>3</v>
      </c>
      <c r="B20" s="81">
        <v>3</v>
      </c>
      <c r="C20" s="142" t="s">
        <v>265</v>
      </c>
      <c r="D20" s="84"/>
      <c r="E20" s="104" t="s">
        <v>134</v>
      </c>
      <c r="F20" s="105" t="s">
        <v>135</v>
      </c>
      <c r="G20" s="18"/>
      <c r="H20" s="109">
        <v>2437</v>
      </c>
      <c r="I20" s="113">
        <f t="shared" si="4"/>
        <v>1480076</v>
      </c>
      <c r="J20" s="29"/>
      <c r="K20" s="98"/>
      <c r="L20" s="99"/>
      <c r="M20" s="101"/>
      <c r="N20" s="1"/>
      <c r="O20" s="63"/>
      <c r="P20" s="1"/>
      <c r="Q20" s="1"/>
      <c r="R20" s="1"/>
      <c r="S20" s="1"/>
      <c r="T20" s="63"/>
      <c r="U20" s="1"/>
      <c r="V20" s="1"/>
      <c r="W20" s="1"/>
      <c r="X20" s="1"/>
      <c r="Y20" s="1"/>
      <c r="Z20" s="1"/>
      <c r="AA20" s="1"/>
      <c r="AB20" s="1"/>
      <c r="AC20" s="1"/>
    </row>
    <row r="21" spans="1:29" ht="33" customHeight="1">
      <c r="A21" s="81">
        <v>3</v>
      </c>
      <c r="B21" s="103">
        <v>4</v>
      </c>
      <c r="C21" s="103" t="s">
        <v>118</v>
      </c>
      <c r="D21" s="84"/>
      <c r="E21" s="104" t="s">
        <v>139</v>
      </c>
      <c r="F21" s="105" t="s">
        <v>140</v>
      </c>
      <c r="G21" s="18"/>
      <c r="H21" s="109">
        <v>1175</v>
      </c>
      <c r="I21" s="113">
        <f t="shared" si="4"/>
        <v>1478901</v>
      </c>
      <c r="J21" s="29"/>
      <c r="K21" s="98"/>
      <c r="L21" s="99"/>
      <c r="M21" s="101"/>
      <c r="N21" s="1"/>
      <c r="O21" s="63"/>
      <c r="P21" s="1"/>
      <c r="Q21" s="1"/>
      <c r="R21" s="1"/>
      <c r="S21" s="1"/>
      <c r="T21" s="63"/>
      <c r="U21" s="1"/>
      <c r="V21" s="1"/>
      <c r="W21" s="1"/>
      <c r="X21" s="1"/>
      <c r="Y21" s="1"/>
      <c r="Z21" s="1"/>
      <c r="AA21" s="1"/>
      <c r="AB21" s="1"/>
      <c r="AC21" s="1"/>
    </row>
    <row r="22" spans="1:29" ht="33" customHeight="1">
      <c r="A22" s="81">
        <v>3</v>
      </c>
      <c r="B22" s="103">
        <v>7</v>
      </c>
      <c r="C22" s="103" t="s">
        <v>118</v>
      </c>
      <c r="D22" s="84"/>
      <c r="E22" s="161" t="s">
        <v>316</v>
      </c>
      <c r="F22" s="105" t="s">
        <v>142</v>
      </c>
      <c r="G22" s="18"/>
      <c r="H22" s="109">
        <v>2880</v>
      </c>
      <c r="I22" s="113">
        <f t="shared" si="4"/>
        <v>1476021</v>
      </c>
      <c r="J22" s="29"/>
      <c r="K22" s="98"/>
      <c r="L22" s="99"/>
      <c r="M22" s="101"/>
      <c r="N22" s="1"/>
      <c r="O22" s="63"/>
      <c r="P22" s="1"/>
      <c r="Q22" s="1"/>
      <c r="R22" s="1"/>
      <c r="S22" s="1"/>
      <c r="T22" s="63"/>
      <c r="U22" s="1"/>
      <c r="V22" s="1"/>
      <c r="W22" s="1"/>
      <c r="X22" s="1"/>
      <c r="Y22" s="1"/>
      <c r="Z22" s="1"/>
      <c r="AA22" s="1"/>
      <c r="AB22" s="1"/>
      <c r="AC22" s="1"/>
    </row>
    <row r="23" spans="1:29" ht="33" customHeight="1">
      <c r="A23" s="81">
        <v>3</v>
      </c>
      <c r="B23" s="103">
        <v>15</v>
      </c>
      <c r="C23" s="103" t="s">
        <v>118</v>
      </c>
      <c r="D23" s="84"/>
      <c r="E23" s="104" t="s">
        <v>64</v>
      </c>
      <c r="F23" s="105" t="s">
        <v>144</v>
      </c>
      <c r="G23" s="18"/>
      <c r="H23" s="109">
        <v>450</v>
      </c>
      <c r="I23" s="113">
        <f t="shared" si="4"/>
        <v>1475571</v>
      </c>
      <c r="J23" s="29"/>
      <c r="K23" s="98"/>
      <c r="L23" s="99"/>
      <c r="M23" s="101"/>
      <c r="N23" s="1"/>
      <c r="O23" s="63"/>
      <c r="P23" s="1"/>
      <c r="Q23" s="1"/>
      <c r="R23" s="1"/>
      <c r="S23" s="1"/>
      <c r="T23" s="63"/>
      <c r="U23" s="1"/>
      <c r="V23" s="1"/>
      <c r="W23" s="1"/>
      <c r="X23" s="1"/>
      <c r="Y23" s="1"/>
      <c r="Z23" s="1"/>
      <c r="AA23" s="1"/>
      <c r="AB23" s="1"/>
      <c r="AC23" s="1"/>
    </row>
    <row r="24" spans="1:29" ht="33" customHeight="1">
      <c r="A24" s="81">
        <v>3</v>
      </c>
      <c r="B24" s="110">
        <v>22</v>
      </c>
      <c r="C24" s="103" t="s">
        <v>118</v>
      </c>
      <c r="D24" s="84"/>
      <c r="E24" s="156" t="s">
        <v>308</v>
      </c>
      <c r="F24" s="105" t="s">
        <v>148</v>
      </c>
      <c r="G24" s="18"/>
      <c r="H24" s="109">
        <v>1271</v>
      </c>
      <c r="I24" s="113">
        <f t="shared" si="4"/>
        <v>1474300</v>
      </c>
      <c r="J24" s="29"/>
      <c r="K24" s="98"/>
      <c r="L24" s="99"/>
      <c r="M24" s="101"/>
      <c r="N24" s="1"/>
      <c r="O24" s="63"/>
      <c r="P24" s="1"/>
      <c r="Q24" s="1"/>
      <c r="R24" s="1"/>
      <c r="S24" s="1"/>
      <c r="T24" s="63"/>
      <c r="U24" s="1"/>
      <c r="V24" s="1"/>
      <c r="W24" s="1"/>
      <c r="X24" s="1"/>
      <c r="Y24" s="1"/>
      <c r="Z24" s="1"/>
      <c r="AA24" s="1"/>
      <c r="AB24" s="1"/>
      <c r="AC24" s="1"/>
    </row>
    <row r="25" spans="1:29" ht="33" customHeight="1">
      <c r="A25" s="81">
        <v>3</v>
      </c>
      <c r="B25" s="110">
        <v>23</v>
      </c>
      <c r="C25" s="103" t="s">
        <v>118</v>
      </c>
      <c r="D25" s="84"/>
      <c r="E25" s="104" t="s">
        <v>33</v>
      </c>
      <c r="F25" s="105" t="s">
        <v>149</v>
      </c>
      <c r="G25" s="18"/>
      <c r="H25" s="109">
        <v>4200</v>
      </c>
      <c r="I25" s="113">
        <f t="shared" si="4"/>
        <v>1470100</v>
      </c>
      <c r="J25" s="29"/>
      <c r="K25" s="98"/>
      <c r="L25" s="99"/>
      <c r="M25" s="101"/>
      <c r="N25" s="1"/>
      <c r="O25" s="63"/>
      <c r="P25" s="1"/>
      <c r="Q25" s="1"/>
      <c r="R25" s="1"/>
      <c r="S25" s="1"/>
      <c r="T25" s="63"/>
      <c r="U25" s="1"/>
      <c r="V25" s="1"/>
      <c r="W25" s="1"/>
      <c r="X25" s="1"/>
      <c r="Y25" s="1"/>
      <c r="Z25" s="1"/>
      <c r="AA25" s="1"/>
      <c r="AB25" s="1"/>
      <c r="AC25" s="1"/>
    </row>
    <row r="26" spans="1:29" ht="33" customHeight="1">
      <c r="A26" s="81">
        <v>3</v>
      </c>
      <c r="B26" s="110">
        <v>24</v>
      </c>
      <c r="C26" s="103" t="s">
        <v>118</v>
      </c>
      <c r="D26" s="84"/>
      <c r="E26" s="104" t="s">
        <v>150</v>
      </c>
      <c r="F26" s="105" t="s">
        <v>151</v>
      </c>
      <c r="G26" s="18"/>
      <c r="H26" s="109">
        <v>57295</v>
      </c>
      <c r="I26" s="113">
        <f t="shared" si="4"/>
        <v>1412805</v>
      </c>
      <c r="J26" s="29"/>
      <c r="K26" s="98"/>
      <c r="L26" s="99"/>
      <c r="M26" s="101"/>
      <c r="N26" s="1"/>
      <c r="O26" s="63"/>
      <c r="P26" s="1"/>
      <c r="Q26" s="1"/>
      <c r="R26" s="1"/>
      <c r="S26" s="1"/>
      <c r="T26" s="63"/>
      <c r="U26" s="1"/>
      <c r="V26" s="1"/>
      <c r="W26" s="1"/>
      <c r="X26" s="1"/>
      <c r="Y26" s="1"/>
      <c r="Z26" s="1"/>
      <c r="AA26" s="1"/>
      <c r="AB26" s="1"/>
      <c r="AC26" s="1"/>
    </row>
    <row r="27" spans="1:29" ht="33" customHeight="1">
      <c r="A27" s="81">
        <v>3</v>
      </c>
      <c r="B27" s="103">
        <v>25</v>
      </c>
      <c r="C27" s="103" t="s">
        <v>118</v>
      </c>
      <c r="D27" s="84"/>
      <c r="E27" s="104" t="s">
        <v>152</v>
      </c>
      <c r="F27" s="105" t="s">
        <v>153</v>
      </c>
      <c r="G27" s="18"/>
      <c r="H27" s="109">
        <v>1170</v>
      </c>
      <c r="I27" s="113">
        <f t="shared" si="4"/>
        <v>1411635</v>
      </c>
      <c r="J27" s="29"/>
      <c r="K27" s="98"/>
      <c r="L27" s="99"/>
      <c r="M27" s="101"/>
      <c r="N27" s="1"/>
      <c r="O27" s="63"/>
      <c r="P27" s="1"/>
      <c r="Q27" s="1"/>
      <c r="R27" s="1"/>
      <c r="S27" s="1"/>
      <c r="T27" s="63"/>
      <c r="U27" s="1"/>
      <c r="V27" s="1"/>
      <c r="W27" s="1"/>
      <c r="X27" s="1"/>
      <c r="Y27" s="1"/>
      <c r="Z27" s="1"/>
      <c r="AA27" s="1"/>
      <c r="AB27" s="1"/>
      <c r="AC27" s="1"/>
    </row>
    <row r="28" spans="1:29" ht="33" customHeight="1">
      <c r="A28" s="81">
        <v>3</v>
      </c>
      <c r="B28" s="103">
        <v>31</v>
      </c>
      <c r="C28" s="103" t="s">
        <v>118</v>
      </c>
      <c r="D28" s="84"/>
      <c r="E28" s="104" t="s">
        <v>33</v>
      </c>
      <c r="F28" s="105" t="s">
        <v>154</v>
      </c>
      <c r="G28" s="18"/>
      <c r="H28" s="109">
        <v>79225</v>
      </c>
      <c r="I28" s="113">
        <f t="shared" si="4"/>
        <v>1332410</v>
      </c>
      <c r="J28" s="29"/>
      <c r="K28" s="98"/>
      <c r="L28" s="99"/>
      <c r="M28" s="101"/>
      <c r="N28" s="1"/>
      <c r="O28" s="63"/>
      <c r="P28" s="1"/>
      <c r="Q28" s="1"/>
      <c r="R28" s="1"/>
      <c r="S28" s="1"/>
      <c r="T28" s="63"/>
      <c r="U28" s="1"/>
      <c r="V28" s="1"/>
      <c r="W28" s="1"/>
      <c r="X28" s="1"/>
      <c r="Y28" s="1"/>
      <c r="Z28" s="1"/>
      <c r="AA28" s="1"/>
      <c r="AB28" s="1"/>
      <c r="AC28" s="1"/>
    </row>
    <row r="29" spans="1:29" ht="33" customHeight="1">
      <c r="A29" s="81">
        <v>3</v>
      </c>
      <c r="B29" s="103">
        <v>31</v>
      </c>
      <c r="C29" s="103" t="s">
        <v>118</v>
      </c>
      <c r="D29" s="84"/>
      <c r="E29" s="104" t="s">
        <v>155</v>
      </c>
      <c r="F29" s="105" t="s">
        <v>156</v>
      </c>
      <c r="G29" s="18"/>
      <c r="H29" s="109">
        <v>1748</v>
      </c>
      <c r="I29" s="113">
        <f t="shared" si="4"/>
        <v>1330662</v>
      </c>
      <c r="J29" s="29"/>
      <c r="K29" s="98"/>
      <c r="L29" s="99"/>
      <c r="M29" s="101"/>
      <c r="N29" s="1"/>
      <c r="O29" s="63"/>
      <c r="P29" s="1"/>
      <c r="Q29" s="1"/>
      <c r="R29" s="1"/>
      <c r="S29" s="1"/>
      <c r="T29" s="63"/>
      <c r="U29" s="1"/>
      <c r="V29" s="1"/>
      <c r="W29" s="1"/>
      <c r="X29" s="1"/>
      <c r="Y29" s="1"/>
      <c r="Z29" s="1"/>
      <c r="AA29" s="1"/>
      <c r="AB29" s="1"/>
      <c r="AC29" s="1"/>
    </row>
    <row r="30" spans="1:29" ht="33" customHeight="1">
      <c r="A30" s="81">
        <v>4</v>
      </c>
      <c r="B30" s="103">
        <v>1</v>
      </c>
      <c r="C30" s="103" t="s">
        <v>31</v>
      </c>
      <c r="D30" s="84"/>
      <c r="E30" s="156" t="s">
        <v>303</v>
      </c>
      <c r="F30" s="105" t="s">
        <v>157</v>
      </c>
      <c r="G30" s="18"/>
      <c r="H30" s="109">
        <v>20860</v>
      </c>
      <c r="I30" s="113">
        <f t="shared" si="4"/>
        <v>1309802</v>
      </c>
      <c r="J30" s="29"/>
      <c r="K30" s="98"/>
      <c r="L30" s="99"/>
      <c r="M30" s="101"/>
      <c r="N30" s="1"/>
      <c r="O30" s="63"/>
      <c r="P30" s="1"/>
      <c r="Q30" s="1"/>
      <c r="R30" s="1"/>
      <c r="S30" s="1"/>
      <c r="T30" s="63"/>
      <c r="U30" s="1"/>
      <c r="V30" s="1"/>
      <c r="W30" s="1"/>
      <c r="X30" s="1"/>
      <c r="Y30" s="1"/>
      <c r="Z30" s="1"/>
      <c r="AA30" s="1"/>
      <c r="AB30" s="1"/>
      <c r="AC30" s="1"/>
    </row>
    <row r="31" spans="1:29" ht="33" customHeight="1">
      <c r="A31" s="81">
        <v>4</v>
      </c>
      <c r="B31" s="103">
        <v>1</v>
      </c>
      <c r="C31" s="103" t="s">
        <v>118</v>
      </c>
      <c r="D31" s="84"/>
      <c r="E31" s="104" t="s">
        <v>33</v>
      </c>
      <c r="F31" s="105" t="s">
        <v>158</v>
      </c>
      <c r="G31" s="18"/>
      <c r="H31" s="109">
        <v>26694</v>
      </c>
      <c r="I31" s="113">
        <f t="shared" si="4"/>
        <v>1283108</v>
      </c>
      <c r="J31" s="29"/>
      <c r="K31" s="98"/>
      <c r="L31" s="99"/>
      <c r="M31" s="101"/>
      <c r="N31" s="1"/>
      <c r="O31" s="63"/>
      <c r="P31" s="1"/>
      <c r="Q31" s="1"/>
      <c r="R31" s="1"/>
      <c r="S31" s="1"/>
      <c r="T31" s="63"/>
      <c r="U31" s="1"/>
      <c r="V31" s="1"/>
      <c r="W31" s="1"/>
      <c r="X31" s="1"/>
      <c r="Y31" s="1"/>
      <c r="Z31" s="1"/>
      <c r="AA31" s="1"/>
      <c r="AB31" s="1"/>
      <c r="AC31" s="1"/>
    </row>
    <row r="32" spans="1:29" ht="33" customHeight="1">
      <c r="A32" s="81">
        <v>4</v>
      </c>
      <c r="B32" s="103">
        <v>1</v>
      </c>
      <c r="C32" s="81" t="s">
        <v>118</v>
      </c>
      <c r="D32" s="84"/>
      <c r="E32" s="108" t="s">
        <v>33</v>
      </c>
      <c r="F32" s="129" t="s">
        <v>267</v>
      </c>
      <c r="G32" s="12"/>
      <c r="H32" s="109">
        <v>140000</v>
      </c>
      <c r="I32" s="113">
        <f t="shared" si="4"/>
        <v>1143108</v>
      </c>
      <c r="J32" s="1">
        <v>52</v>
      </c>
      <c r="K32" s="1">
        <v>250</v>
      </c>
      <c r="L32" s="63" t="e">
        <f>#N/A</f>
        <v>#N/A</v>
      </c>
      <c r="M32" s="1">
        <v>15</v>
      </c>
      <c r="N32" s="1">
        <v>300</v>
      </c>
      <c r="O32" s="63" t="e">
        <f>#N/A</f>
        <v>#N/A</v>
      </c>
      <c r="P32" s="1">
        <v>15</v>
      </c>
      <c r="Q32" s="1">
        <v>3850</v>
      </c>
      <c r="R32" s="1">
        <v>0</v>
      </c>
      <c r="S32" s="1">
        <v>0</v>
      </c>
      <c r="T32" s="63" t="e">
        <f>#N/A</f>
        <v>#N/A</v>
      </c>
      <c r="U32" s="1"/>
      <c r="V32" s="1"/>
      <c r="W32" s="1"/>
      <c r="X32" s="1"/>
    </row>
    <row r="33" spans="1:29" ht="33" customHeight="1">
      <c r="A33" s="81">
        <v>4</v>
      </c>
      <c r="B33" s="103">
        <v>1</v>
      </c>
      <c r="C33" s="143" t="s">
        <v>262</v>
      </c>
      <c r="D33" s="84"/>
      <c r="E33" s="118" t="s">
        <v>159</v>
      </c>
      <c r="F33" s="11" t="s">
        <v>160</v>
      </c>
      <c r="G33" s="12"/>
      <c r="H33" s="109">
        <v>5162</v>
      </c>
      <c r="I33" s="113">
        <f t="shared" si="4"/>
        <v>1137946</v>
      </c>
      <c r="J33" s="1"/>
      <c r="K33" s="1"/>
      <c r="L33" s="63"/>
      <c r="M33" s="1"/>
      <c r="N33" s="1"/>
      <c r="O33" s="63"/>
      <c r="P33" s="1"/>
      <c r="Q33" s="1"/>
      <c r="R33" s="1"/>
      <c r="S33" s="1"/>
      <c r="T33" s="63"/>
      <c r="U33" s="1"/>
      <c r="V33" s="1"/>
      <c r="W33" s="1"/>
      <c r="X33" s="1"/>
    </row>
    <row r="34" spans="1:29" ht="33" customHeight="1">
      <c r="A34" s="81">
        <v>4</v>
      </c>
      <c r="B34" s="103">
        <v>6</v>
      </c>
      <c r="C34" s="68" t="s">
        <v>41</v>
      </c>
      <c r="D34" s="84"/>
      <c r="E34" s="108" t="s">
        <v>33</v>
      </c>
      <c r="F34" s="11" t="s">
        <v>42</v>
      </c>
      <c r="G34" s="12"/>
      <c r="H34" s="109">
        <v>5507</v>
      </c>
      <c r="I34" s="113">
        <f t="shared" si="4"/>
        <v>1132439</v>
      </c>
      <c r="J34" s="1"/>
      <c r="K34" s="1"/>
      <c r="L34" s="63"/>
      <c r="M34" s="1"/>
      <c r="N34" s="1"/>
      <c r="O34" s="63"/>
      <c r="P34" s="1"/>
      <c r="Q34" s="1"/>
      <c r="R34" s="1"/>
      <c r="S34" s="1"/>
      <c r="T34" s="63"/>
      <c r="U34" s="1"/>
      <c r="V34" s="1"/>
      <c r="W34" s="1"/>
      <c r="X34" s="1"/>
      <c r="Y34" s="1"/>
      <c r="Z34" s="1"/>
      <c r="AA34" s="1"/>
      <c r="AB34" s="1"/>
      <c r="AC34" s="1"/>
    </row>
    <row r="35" spans="1:29" ht="33" customHeight="1">
      <c r="A35" s="81">
        <v>4</v>
      </c>
      <c r="B35" s="103">
        <v>9</v>
      </c>
      <c r="C35" s="68" t="s">
        <v>118</v>
      </c>
      <c r="D35" s="84"/>
      <c r="E35" s="108" t="s">
        <v>134</v>
      </c>
      <c r="F35" s="11" t="s">
        <v>161</v>
      </c>
      <c r="G35" s="12"/>
      <c r="H35" s="109">
        <v>7342</v>
      </c>
      <c r="I35" s="113">
        <f t="shared" si="4"/>
        <v>1125097</v>
      </c>
      <c r="J35" s="1"/>
      <c r="K35" s="1"/>
      <c r="L35" s="63"/>
      <c r="M35" s="1"/>
      <c r="N35" s="1"/>
      <c r="O35" s="63"/>
      <c r="P35" s="1"/>
      <c r="Q35" s="1"/>
      <c r="R35" s="1"/>
      <c r="S35" s="1"/>
      <c r="T35" s="63"/>
      <c r="U35" s="1"/>
      <c r="V35" s="1"/>
      <c r="W35" s="1"/>
      <c r="X35" s="1"/>
      <c r="Y35" s="1"/>
      <c r="Z35" s="1"/>
      <c r="AA35" s="1"/>
      <c r="AB35" s="1"/>
      <c r="AC35" s="1"/>
    </row>
    <row r="36" spans="1:29" ht="33" customHeight="1">
      <c r="A36" s="81">
        <v>4</v>
      </c>
      <c r="B36" s="103">
        <v>10</v>
      </c>
      <c r="C36" s="68" t="s">
        <v>118</v>
      </c>
      <c r="D36" s="84"/>
      <c r="E36" s="108" t="s">
        <v>134</v>
      </c>
      <c r="F36" s="11" t="s">
        <v>162</v>
      </c>
      <c r="G36" s="12"/>
      <c r="H36" s="109">
        <v>13742</v>
      </c>
      <c r="I36" s="113">
        <f t="shared" si="4"/>
        <v>1111355</v>
      </c>
      <c r="J36" s="1"/>
      <c r="K36" s="1"/>
      <c r="L36" s="63"/>
      <c r="M36" s="1"/>
      <c r="N36" s="1"/>
      <c r="O36" s="63"/>
      <c r="P36" s="1"/>
      <c r="Q36" s="1"/>
      <c r="R36" s="1"/>
      <c r="S36" s="1"/>
      <c r="T36" s="63"/>
      <c r="U36" s="1"/>
      <c r="V36" s="1"/>
      <c r="W36" s="1"/>
      <c r="X36" s="1"/>
      <c r="Y36" s="1"/>
      <c r="Z36" s="1"/>
      <c r="AA36" s="1"/>
      <c r="AB36" s="1"/>
      <c r="AC36" s="1"/>
    </row>
    <row r="37" spans="1:29" ht="33" customHeight="1">
      <c r="A37" s="81">
        <v>4</v>
      </c>
      <c r="B37" s="119">
        <v>10</v>
      </c>
      <c r="C37" s="68" t="s">
        <v>118</v>
      </c>
      <c r="D37" s="84"/>
      <c r="E37" s="118" t="s">
        <v>307</v>
      </c>
      <c r="F37" s="11" t="s">
        <v>164</v>
      </c>
      <c r="G37" s="12"/>
      <c r="H37" s="109">
        <v>21000</v>
      </c>
      <c r="I37" s="113">
        <f t="shared" si="4"/>
        <v>1090355</v>
      </c>
      <c r="J37" s="1"/>
      <c r="K37" s="1"/>
      <c r="L37" s="63"/>
      <c r="M37" s="1"/>
      <c r="N37" s="1"/>
      <c r="O37" s="63"/>
      <c r="P37" s="1"/>
      <c r="Q37" s="1"/>
      <c r="R37" s="1"/>
      <c r="S37" s="1"/>
      <c r="T37" s="63"/>
      <c r="U37" s="1"/>
      <c r="V37" s="1"/>
      <c r="W37" s="1"/>
      <c r="X37" s="1"/>
      <c r="Y37" s="1"/>
      <c r="Z37" s="1"/>
      <c r="AA37" s="1"/>
      <c r="AB37" s="1"/>
      <c r="AC37" s="1"/>
    </row>
    <row r="38" spans="1:29" ht="33" customHeight="1">
      <c r="A38" s="81">
        <v>4</v>
      </c>
      <c r="B38" s="103">
        <v>11</v>
      </c>
      <c r="C38" s="68" t="s">
        <v>118</v>
      </c>
      <c r="D38" s="84"/>
      <c r="E38" s="108" t="s">
        <v>134</v>
      </c>
      <c r="F38" s="11" t="s">
        <v>165</v>
      </c>
      <c r="G38" s="12"/>
      <c r="H38" s="109">
        <v>4095</v>
      </c>
      <c r="I38" s="113">
        <f t="shared" si="4"/>
        <v>1086260</v>
      </c>
      <c r="J38" s="1"/>
      <c r="K38" s="1"/>
      <c r="L38" s="63"/>
      <c r="M38" s="1"/>
      <c r="N38" s="1"/>
      <c r="O38" s="63"/>
      <c r="P38" s="1"/>
      <c r="Q38" s="1"/>
      <c r="R38" s="1"/>
      <c r="S38" s="1"/>
      <c r="T38" s="63"/>
      <c r="U38" s="1"/>
      <c r="V38" s="1"/>
      <c r="W38" s="1"/>
      <c r="X38" s="1"/>
      <c r="Y38" s="1"/>
      <c r="Z38" s="1"/>
      <c r="AA38" s="1"/>
      <c r="AB38" s="1"/>
      <c r="AC38" s="1"/>
    </row>
    <row r="39" spans="1:29" ht="33" customHeight="1">
      <c r="A39" s="81">
        <v>4</v>
      </c>
      <c r="B39" s="103">
        <v>14</v>
      </c>
      <c r="C39" s="68" t="s">
        <v>118</v>
      </c>
      <c r="D39" s="84"/>
      <c r="E39" s="108" t="s">
        <v>166</v>
      </c>
      <c r="F39" s="11" t="s">
        <v>167</v>
      </c>
      <c r="G39" s="12"/>
      <c r="H39" s="109">
        <v>480</v>
      </c>
      <c r="I39" s="113">
        <f t="shared" si="4"/>
        <v>1085780</v>
      </c>
      <c r="J39" s="1"/>
      <c r="K39" s="1"/>
      <c r="L39" s="63"/>
      <c r="M39" s="1"/>
      <c r="N39" s="1"/>
      <c r="O39" s="63"/>
      <c r="P39" s="1"/>
      <c r="Q39" s="1"/>
      <c r="R39" s="1"/>
      <c r="S39" s="1"/>
      <c r="T39" s="63"/>
      <c r="U39" s="1"/>
      <c r="V39" s="1"/>
      <c r="W39" s="1"/>
      <c r="X39" s="1"/>
      <c r="Y39" s="1"/>
      <c r="Z39" s="1"/>
      <c r="AA39" s="1"/>
      <c r="AB39" s="1"/>
      <c r="AC39" s="1"/>
    </row>
    <row r="40" spans="1:29" ht="33" customHeight="1">
      <c r="A40" s="81">
        <v>4</v>
      </c>
      <c r="B40" s="103">
        <v>14</v>
      </c>
      <c r="C40" s="68" t="s">
        <v>118</v>
      </c>
      <c r="D40" s="84"/>
      <c r="E40" s="108" t="s">
        <v>64</v>
      </c>
      <c r="F40" s="11" t="s">
        <v>168</v>
      </c>
      <c r="G40" s="12"/>
      <c r="H40" s="109">
        <v>2835</v>
      </c>
      <c r="I40" s="113">
        <f t="shared" si="4"/>
        <v>1082945</v>
      </c>
      <c r="J40" s="1"/>
      <c r="K40" s="1"/>
      <c r="L40" s="63"/>
      <c r="M40" s="1"/>
      <c r="N40" s="1"/>
      <c r="O40" s="63"/>
      <c r="P40" s="1"/>
      <c r="Q40" s="1"/>
      <c r="R40" s="1"/>
      <c r="S40" s="1"/>
      <c r="T40" s="63"/>
      <c r="U40" s="1"/>
      <c r="V40" s="1"/>
      <c r="W40" s="1"/>
      <c r="X40" s="1"/>
      <c r="Y40" s="1"/>
      <c r="Z40" s="1"/>
      <c r="AA40" s="1"/>
      <c r="AB40" s="1"/>
      <c r="AC40" s="1"/>
    </row>
    <row r="41" spans="1:29" ht="33" customHeight="1">
      <c r="A41" s="81">
        <v>4</v>
      </c>
      <c r="B41" s="103">
        <v>15</v>
      </c>
      <c r="C41" s="68" t="s">
        <v>118</v>
      </c>
      <c r="D41" s="84"/>
      <c r="E41" s="118" t="s">
        <v>159</v>
      </c>
      <c r="F41" s="11" t="s">
        <v>169</v>
      </c>
      <c r="G41" s="12"/>
      <c r="H41" s="109">
        <v>9140</v>
      </c>
      <c r="I41" s="113">
        <f t="shared" si="4"/>
        <v>1073805</v>
      </c>
      <c r="J41" s="1"/>
      <c r="K41" s="1"/>
      <c r="L41" s="63"/>
      <c r="M41" s="1"/>
      <c r="N41" s="1"/>
      <c r="O41" s="63"/>
      <c r="P41" s="1"/>
      <c r="Q41" s="1"/>
      <c r="R41" s="1"/>
      <c r="S41" s="1"/>
      <c r="T41" s="63"/>
      <c r="U41" s="1"/>
      <c r="V41" s="1"/>
      <c r="W41" s="1"/>
      <c r="X41" s="1"/>
      <c r="Y41" s="1"/>
      <c r="Z41" s="1"/>
      <c r="AA41" s="1"/>
      <c r="AB41" s="1"/>
      <c r="AC41" s="1"/>
    </row>
    <row r="42" spans="1:29" ht="33" customHeight="1">
      <c r="A42" s="81">
        <v>4</v>
      </c>
      <c r="B42" s="103">
        <v>19</v>
      </c>
      <c r="C42" s="68" t="s">
        <v>118</v>
      </c>
      <c r="D42" s="84"/>
      <c r="E42" s="108" t="s">
        <v>170</v>
      </c>
      <c r="F42" s="11" t="s">
        <v>171</v>
      </c>
      <c r="G42" s="12"/>
      <c r="H42" s="109">
        <v>1028</v>
      </c>
      <c r="I42" s="113">
        <f t="shared" si="4"/>
        <v>1072777</v>
      </c>
      <c r="J42" s="1"/>
      <c r="K42" s="1"/>
      <c r="L42" s="63"/>
      <c r="M42" s="1"/>
      <c r="N42" s="1"/>
      <c r="O42" s="63"/>
      <c r="P42" s="1"/>
      <c r="Q42" s="1"/>
      <c r="R42" s="1"/>
      <c r="S42" s="1"/>
      <c r="T42" s="63"/>
      <c r="U42" s="1"/>
      <c r="V42" s="1"/>
      <c r="W42" s="1"/>
      <c r="X42" s="1"/>
      <c r="Y42" s="1"/>
      <c r="Z42" s="1"/>
      <c r="AA42" s="1"/>
      <c r="AB42" s="1"/>
      <c r="AC42" s="1"/>
    </row>
    <row r="43" spans="1:29" ht="33" customHeight="1">
      <c r="A43" s="81">
        <v>4</v>
      </c>
      <c r="B43" s="103">
        <v>29</v>
      </c>
      <c r="C43" s="68" t="s">
        <v>118</v>
      </c>
      <c r="D43" s="84"/>
      <c r="E43" s="108" t="s">
        <v>131</v>
      </c>
      <c r="F43" s="11" t="s">
        <v>172</v>
      </c>
      <c r="G43" s="12"/>
      <c r="H43" s="109">
        <v>3840</v>
      </c>
      <c r="I43" s="113">
        <f t="shared" si="4"/>
        <v>1068937</v>
      </c>
      <c r="J43" s="1"/>
      <c r="K43" s="1"/>
      <c r="L43" s="63"/>
      <c r="M43" s="1"/>
      <c r="N43" s="1"/>
      <c r="O43" s="63"/>
      <c r="P43" s="1"/>
      <c r="Q43" s="1"/>
      <c r="R43" s="1"/>
      <c r="S43" s="1"/>
      <c r="T43" s="63"/>
      <c r="U43" s="1"/>
      <c r="V43" s="1"/>
      <c r="W43" s="1"/>
      <c r="X43" s="1"/>
      <c r="Y43" s="1"/>
      <c r="Z43" s="1"/>
      <c r="AA43" s="1"/>
      <c r="AB43" s="1"/>
      <c r="AC43" s="1"/>
    </row>
    <row r="44" spans="1:29" s="128" customFormat="1" ht="33" customHeight="1">
      <c r="A44" s="110">
        <v>5</v>
      </c>
      <c r="B44" s="119">
        <v>1</v>
      </c>
      <c r="C44" s="144" t="s">
        <v>268</v>
      </c>
      <c r="D44" s="114"/>
      <c r="E44" s="108" t="s">
        <v>269</v>
      </c>
      <c r="F44" s="129" t="s">
        <v>270</v>
      </c>
      <c r="G44" s="12"/>
      <c r="H44" s="109">
        <v>28560</v>
      </c>
      <c r="I44" s="113">
        <f t="shared" si="4"/>
        <v>1040377</v>
      </c>
      <c r="J44" s="1"/>
      <c r="K44" s="1"/>
      <c r="L44" s="63"/>
      <c r="M44" s="1"/>
      <c r="N44" s="1"/>
      <c r="O44" s="63"/>
      <c r="P44" s="1"/>
      <c r="Q44" s="1"/>
      <c r="R44" s="1"/>
      <c r="S44" s="1"/>
      <c r="T44" s="63"/>
      <c r="U44" s="1"/>
      <c r="V44" s="1"/>
      <c r="W44" s="1"/>
      <c r="X44" s="1"/>
      <c r="Y44" s="1"/>
      <c r="Z44" s="1"/>
      <c r="AA44" s="1"/>
      <c r="AB44" s="1"/>
      <c r="AC44" s="1"/>
    </row>
    <row r="45" spans="1:29" ht="33" customHeight="1">
      <c r="A45" s="81">
        <v>5</v>
      </c>
      <c r="B45" s="119">
        <v>1</v>
      </c>
      <c r="C45" s="68" t="s">
        <v>118</v>
      </c>
      <c r="D45" s="84"/>
      <c r="E45" s="108" t="s">
        <v>173</v>
      </c>
      <c r="F45" s="11" t="s">
        <v>174</v>
      </c>
      <c r="G45" s="12"/>
      <c r="H45" s="109">
        <v>152100</v>
      </c>
      <c r="I45" s="113">
        <f t="shared" si="4"/>
        <v>888277</v>
      </c>
      <c r="J45" s="1"/>
      <c r="K45" s="1"/>
      <c r="L45" s="63"/>
      <c r="M45" s="1"/>
      <c r="N45" s="1"/>
      <c r="O45" s="63"/>
      <c r="P45" s="1"/>
      <c r="Q45" s="1"/>
      <c r="R45" s="1"/>
      <c r="S45" s="1"/>
      <c r="T45" s="63"/>
      <c r="U45" s="1"/>
      <c r="V45" s="1"/>
      <c r="W45" s="1"/>
      <c r="X45" s="1"/>
      <c r="Y45" s="1"/>
      <c r="Z45" s="1"/>
      <c r="AA45" s="1"/>
      <c r="AB45" s="1"/>
      <c r="AC45" s="1"/>
    </row>
    <row r="46" spans="1:29" ht="33" customHeight="1">
      <c r="A46" s="81">
        <v>5</v>
      </c>
      <c r="B46" s="103">
        <v>2</v>
      </c>
      <c r="C46" s="68" t="s">
        <v>41</v>
      </c>
      <c r="D46" s="84"/>
      <c r="E46" s="108" t="s">
        <v>159</v>
      </c>
      <c r="F46" s="11" t="s">
        <v>175</v>
      </c>
      <c r="G46" s="12"/>
      <c r="H46" s="109">
        <v>1300</v>
      </c>
      <c r="I46" s="113">
        <f t="shared" si="4"/>
        <v>886977</v>
      </c>
      <c r="J46" s="1"/>
      <c r="K46" s="1"/>
      <c r="L46" s="63"/>
      <c r="M46" s="1"/>
      <c r="N46" s="1"/>
      <c r="O46" s="63"/>
      <c r="P46" s="1"/>
      <c r="Q46" s="1"/>
      <c r="R46" s="1"/>
      <c r="S46" s="1"/>
      <c r="T46" s="63"/>
      <c r="U46" s="1"/>
      <c r="V46" s="1"/>
      <c r="W46" s="1"/>
      <c r="X46" s="1"/>
      <c r="Y46" s="1"/>
      <c r="Z46" s="1"/>
      <c r="AA46" s="1"/>
      <c r="AB46" s="1"/>
      <c r="AC46" s="1"/>
    </row>
    <row r="47" spans="1:29" ht="33" customHeight="1">
      <c r="A47" s="81">
        <v>5</v>
      </c>
      <c r="B47" s="103">
        <v>3</v>
      </c>
      <c r="C47" s="81" t="s">
        <v>118</v>
      </c>
      <c r="D47" s="111"/>
      <c r="E47" s="108" t="s">
        <v>176</v>
      </c>
      <c r="F47" s="11" t="s">
        <v>177</v>
      </c>
      <c r="G47" s="12"/>
      <c r="H47" s="109">
        <v>612</v>
      </c>
      <c r="I47" s="113">
        <f t="shared" si="4"/>
        <v>886365</v>
      </c>
      <c r="J47" s="1"/>
      <c r="K47" s="1"/>
      <c r="L47" s="63"/>
      <c r="M47" s="1"/>
      <c r="N47" s="1"/>
      <c r="O47" s="63"/>
      <c r="P47" s="1"/>
      <c r="Q47" s="1"/>
      <c r="R47" s="1"/>
      <c r="S47" s="1"/>
      <c r="T47" s="63"/>
      <c r="U47" s="1"/>
      <c r="V47" s="1"/>
      <c r="W47" s="1"/>
      <c r="X47" s="1"/>
      <c r="Y47" s="1"/>
      <c r="Z47" s="1"/>
      <c r="AA47" s="1"/>
      <c r="AB47" s="1"/>
      <c r="AC47" s="1"/>
    </row>
    <row r="48" spans="1:29" ht="33" customHeight="1">
      <c r="A48" s="81">
        <v>5</v>
      </c>
      <c r="B48" s="103">
        <v>6</v>
      </c>
      <c r="C48" s="81" t="s">
        <v>41</v>
      </c>
      <c r="D48" s="111"/>
      <c r="E48" s="112" t="s">
        <v>33</v>
      </c>
      <c r="F48" s="108" t="s">
        <v>42</v>
      </c>
      <c r="G48" s="10"/>
      <c r="H48" s="109">
        <v>2890</v>
      </c>
      <c r="I48" s="113">
        <f t="shared" si="4"/>
        <v>883475</v>
      </c>
      <c r="J48" s="1"/>
      <c r="K48" s="1"/>
      <c r="L48" s="63" t="e">
        <f>#N/A</f>
        <v>#N/A</v>
      </c>
      <c r="M48" s="1"/>
      <c r="N48" s="1"/>
      <c r="O48" s="63" t="e">
        <f>#N/A</f>
        <v>#N/A</v>
      </c>
      <c r="P48" s="1"/>
      <c r="Q48" s="1"/>
      <c r="R48" s="1"/>
      <c r="S48" s="1"/>
      <c r="T48" s="63" t="e">
        <f>#N/A</f>
        <v>#N/A</v>
      </c>
      <c r="U48" s="1"/>
      <c r="V48" s="1"/>
      <c r="W48" s="1"/>
      <c r="X48" s="1"/>
      <c r="Y48" s="1"/>
      <c r="Z48" s="1"/>
      <c r="AA48" s="1"/>
      <c r="AB48" s="1"/>
      <c r="AC48" s="1"/>
    </row>
    <row r="49" spans="1:29" ht="33" customHeight="1">
      <c r="A49" s="110">
        <v>5</v>
      </c>
      <c r="B49" s="103">
        <v>6</v>
      </c>
      <c r="C49" s="81" t="s">
        <v>118</v>
      </c>
      <c r="D49" s="114"/>
      <c r="E49" s="112" t="s">
        <v>178</v>
      </c>
      <c r="F49" s="108" t="s">
        <v>179</v>
      </c>
      <c r="G49" s="10"/>
      <c r="H49" s="109">
        <v>3640</v>
      </c>
      <c r="I49" s="113">
        <f t="shared" si="4"/>
        <v>879835</v>
      </c>
      <c r="J49" s="1"/>
      <c r="K49" s="1"/>
      <c r="L49" s="63"/>
      <c r="M49" s="1"/>
      <c r="N49" s="1"/>
      <c r="O49" s="63"/>
      <c r="P49" s="1"/>
      <c r="Q49" s="1"/>
      <c r="R49" s="1"/>
      <c r="S49" s="1"/>
      <c r="T49" s="63"/>
      <c r="U49" s="1"/>
      <c r="V49" s="1"/>
      <c r="W49" s="1"/>
      <c r="X49" s="1"/>
      <c r="Y49" s="1"/>
      <c r="Z49" s="1"/>
      <c r="AA49" s="1"/>
      <c r="AB49" s="1"/>
      <c r="AC49" s="1"/>
    </row>
    <row r="50" spans="1:29" ht="33" customHeight="1">
      <c r="A50" s="110">
        <v>5</v>
      </c>
      <c r="B50" s="103">
        <v>7</v>
      </c>
      <c r="C50" s="81" t="s">
        <v>118</v>
      </c>
      <c r="D50" s="114"/>
      <c r="E50" s="112" t="s">
        <v>180</v>
      </c>
      <c r="F50" s="108" t="s">
        <v>181</v>
      </c>
      <c r="G50" s="10"/>
      <c r="H50" s="109">
        <v>3720</v>
      </c>
      <c r="I50" s="113">
        <f t="shared" si="4"/>
        <v>876115</v>
      </c>
      <c r="J50" s="1"/>
      <c r="K50" s="1"/>
      <c r="L50" s="63"/>
      <c r="M50" s="1"/>
      <c r="N50" s="1"/>
      <c r="O50" s="63"/>
      <c r="P50" s="1"/>
      <c r="Q50" s="1"/>
      <c r="R50" s="1"/>
      <c r="S50" s="1"/>
      <c r="T50" s="63"/>
      <c r="U50" s="1"/>
      <c r="V50" s="1"/>
      <c r="W50" s="1"/>
      <c r="X50" s="1"/>
      <c r="Y50" s="1"/>
      <c r="Z50" s="1"/>
      <c r="AA50" s="1"/>
      <c r="AB50" s="1"/>
      <c r="AC50" s="1"/>
    </row>
    <row r="51" spans="1:29" ht="33" customHeight="1">
      <c r="A51" s="110">
        <v>5</v>
      </c>
      <c r="B51" s="103">
        <v>7</v>
      </c>
      <c r="C51" s="81" t="s">
        <v>118</v>
      </c>
      <c r="D51" s="114"/>
      <c r="E51" s="112" t="s">
        <v>182</v>
      </c>
      <c r="F51" s="108" t="s">
        <v>183</v>
      </c>
      <c r="G51" s="10"/>
      <c r="H51" s="109">
        <v>618</v>
      </c>
      <c r="I51" s="113">
        <f t="shared" si="4"/>
        <v>875497</v>
      </c>
      <c r="J51" s="1"/>
      <c r="K51" s="1"/>
      <c r="L51" s="63"/>
      <c r="M51" s="1"/>
      <c r="N51" s="1"/>
      <c r="O51" s="63"/>
      <c r="P51" s="1"/>
      <c r="Q51" s="1"/>
      <c r="R51" s="1"/>
      <c r="S51" s="1"/>
      <c r="T51" s="63"/>
      <c r="U51" s="1"/>
      <c r="V51" s="1"/>
      <c r="W51" s="1"/>
      <c r="X51" s="1"/>
      <c r="Y51" s="1"/>
      <c r="Z51" s="1"/>
      <c r="AA51" s="1"/>
      <c r="AB51" s="1"/>
      <c r="AC51" s="1"/>
    </row>
    <row r="52" spans="1:29" ht="33" customHeight="1">
      <c r="A52" s="110">
        <v>5</v>
      </c>
      <c r="B52" s="119">
        <v>7</v>
      </c>
      <c r="C52" s="81" t="s">
        <v>118</v>
      </c>
      <c r="D52" s="114"/>
      <c r="E52" s="112" t="s">
        <v>184</v>
      </c>
      <c r="F52" s="108" t="s">
        <v>185</v>
      </c>
      <c r="G52" s="10"/>
      <c r="H52" s="109">
        <v>6927</v>
      </c>
      <c r="I52" s="113">
        <f t="shared" si="4"/>
        <v>868570</v>
      </c>
      <c r="J52" s="1"/>
      <c r="K52" s="1"/>
      <c r="L52" s="63"/>
      <c r="M52" s="1"/>
      <c r="N52" s="1"/>
      <c r="O52" s="63"/>
      <c r="P52" s="1"/>
      <c r="Q52" s="1"/>
      <c r="R52" s="1"/>
      <c r="S52" s="1"/>
      <c r="T52" s="63"/>
      <c r="U52" s="1"/>
      <c r="V52" s="1"/>
      <c r="W52" s="1"/>
      <c r="X52" s="1"/>
      <c r="Y52" s="1"/>
      <c r="Z52" s="1"/>
      <c r="AA52" s="1"/>
      <c r="AB52" s="1"/>
      <c r="AC52" s="1"/>
    </row>
    <row r="53" spans="1:29" ht="33" customHeight="1">
      <c r="A53" s="110">
        <v>5</v>
      </c>
      <c r="B53" s="119">
        <v>7</v>
      </c>
      <c r="C53" s="81" t="s">
        <v>118</v>
      </c>
      <c r="D53" s="111"/>
      <c r="E53" s="81" t="s">
        <v>186</v>
      </c>
      <c r="F53" s="115" t="s">
        <v>187</v>
      </c>
      <c r="G53" s="10"/>
      <c r="H53" s="109">
        <v>460</v>
      </c>
      <c r="I53" s="113">
        <f t="shared" si="4"/>
        <v>868110</v>
      </c>
      <c r="J53" s="1"/>
      <c r="K53" s="1"/>
      <c r="L53" s="63"/>
      <c r="M53" s="1"/>
      <c r="N53" s="1"/>
      <c r="O53" s="63"/>
      <c r="P53" s="1"/>
      <c r="Q53" s="1"/>
      <c r="R53" s="1"/>
      <c r="S53" s="1"/>
      <c r="T53" s="63"/>
      <c r="U53" s="1"/>
      <c r="V53" s="1"/>
      <c r="W53" s="1"/>
      <c r="X53" s="1"/>
      <c r="Y53" s="1"/>
      <c r="Z53" s="1"/>
      <c r="AA53" s="1"/>
      <c r="AB53" s="1"/>
      <c r="AC53" s="1"/>
    </row>
    <row r="54" spans="1:29" ht="33" customHeight="1">
      <c r="A54" s="110">
        <v>5</v>
      </c>
      <c r="B54" s="119">
        <v>7</v>
      </c>
      <c r="C54" s="81" t="s">
        <v>118</v>
      </c>
      <c r="D54" s="111"/>
      <c r="E54" s="81" t="s">
        <v>188</v>
      </c>
      <c r="F54" s="115" t="s">
        <v>189</v>
      </c>
      <c r="G54" s="10"/>
      <c r="H54" s="109">
        <v>2193</v>
      </c>
      <c r="I54" s="113">
        <f t="shared" si="4"/>
        <v>865917</v>
      </c>
      <c r="J54" s="1"/>
      <c r="K54" s="1"/>
      <c r="L54" s="63"/>
      <c r="M54" s="1"/>
      <c r="N54" s="1"/>
      <c r="O54" s="63"/>
      <c r="P54" s="1"/>
      <c r="Q54" s="1"/>
      <c r="R54" s="1"/>
      <c r="S54" s="1"/>
      <c r="T54" s="63"/>
      <c r="U54" s="1"/>
      <c r="V54" s="1"/>
      <c r="W54" s="1"/>
      <c r="X54" s="1"/>
      <c r="Y54" s="1"/>
      <c r="Z54" s="1"/>
      <c r="AA54" s="1"/>
      <c r="AB54" s="1"/>
      <c r="AC54" s="1"/>
    </row>
    <row r="55" spans="1:29" ht="33" customHeight="1">
      <c r="A55" s="110">
        <v>5</v>
      </c>
      <c r="B55" s="119">
        <v>7</v>
      </c>
      <c r="C55" s="81" t="s">
        <v>118</v>
      </c>
      <c r="D55" s="114"/>
      <c r="E55" s="112" t="s">
        <v>33</v>
      </c>
      <c r="F55" s="108" t="s">
        <v>190</v>
      </c>
      <c r="G55" s="10"/>
      <c r="H55" s="109">
        <v>16004</v>
      </c>
      <c r="I55" s="113">
        <f t="shared" si="4"/>
        <v>849913</v>
      </c>
      <c r="J55" s="1"/>
      <c r="K55" s="1"/>
      <c r="L55" s="63"/>
      <c r="M55" s="1"/>
      <c r="N55" s="1"/>
      <c r="O55" s="63"/>
      <c r="P55" s="1"/>
      <c r="Q55" s="1"/>
      <c r="R55" s="1"/>
      <c r="S55" s="1"/>
      <c r="T55" s="63"/>
      <c r="U55" s="1"/>
      <c r="V55" s="1"/>
      <c r="W55" s="1"/>
      <c r="X55" s="1"/>
      <c r="Y55" s="1"/>
      <c r="Z55" s="1"/>
      <c r="AA55" s="1"/>
      <c r="AB55" s="1"/>
      <c r="AC55" s="1"/>
    </row>
    <row r="56" spans="1:29" ht="33" customHeight="1">
      <c r="A56" s="110">
        <v>5</v>
      </c>
      <c r="B56" s="103">
        <v>9</v>
      </c>
      <c r="C56" s="81" t="s">
        <v>118</v>
      </c>
      <c r="D56" s="111"/>
      <c r="E56" s="118" t="s">
        <v>306</v>
      </c>
      <c r="F56" s="115" t="s">
        <v>192</v>
      </c>
      <c r="G56" s="10"/>
      <c r="H56" s="109">
        <v>8830</v>
      </c>
      <c r="I56" s="113">
        <f t="shared" si="4"/>
        <v>841083</v>
      </c>
      <c r="J56" s="1"/>
      <c r="K56" s="1"/>
      <c r="L56" s="63"/>
      <c r="M56" s="1"/>
      <c r="N56" s="1"/>
      <c r="O56" s="63"/>
      <c r="P56" s="1"/>
      <c r="Q56" s="1"/>
      <c r="R56" s="1"/>
      <c r="S56" s="1"/>
      <c r="T56" s="63"/>
      <c r="U56" s="1"/>
      <c r="V56" s="1"/>
      <c r="W56" s="1"/>
      <c r="X56" s="1"/>
      <c r="Y56" s="1"/>
      <c r="Z56" s="1"/>
      <c r="AA56" s="1"/>
      <c r="AB56" s="1"/>
      <c r="AC56" s="1"/>
    </row>
    <row r="57" spans="1:29" ht="33" customHeight="1">
      <c r="A57" s="110">
        <v>5</v>
      </c>
      <c r="B57" s="103">
        <v>10</v>
      </c>
      <c r="C57" s="81" t="s">
        <v>118</v>
      </c>
      <c r="D57" s="111"/>
      <c r="E57" s="81" t="s">
        <v>176</v>
      </c>
      <c r="F57" s="115" t="s">
        <v>193</v>
      </c>
      <c r="G57" s="10"/>
      <c r="H57" s="109">
        <v>466</v>
      </c>
      <c r="I57" s="113">
        <f t="shared" si="4"/>
        <v>840617</v>
      </c>
      <c r="J57" s="1"/>
      <c r="K57" s="1"/>
      <c r="L57" s="63"/>
      <c r="M57" s="1"/>
      <c r="N57" s="1"/>
      <c r="O57" s="63"/>
      <c r="P57" s="1"/>
      <c r="Q57" s="1"/>
      <c r="R57" s="1"/>
      <c r="S57" s="1"/>
      <c r="T57" s="63"/>
      <c r="U57" s="1"/>
      <c r="V57" s="1"/>
      <c r="W57" s="1"/>
      <c r="X57" s="1"/>
      <c r="Y57" s="1"/>
      <c r="Z57" s="1"/>
      <c r="AA57" s="1"/>
      <c r="AB57" s="1"/>
      <c r="AC57" s="1"/>
    </row>
    <row r="58" spans="1:29" ht="33" customHeight="1">
      <c r="A58" s="110">
        <v>5</v>
      </c>
      <c r="B58" s="119">
        <v>10</v>
      </c>
      <c r="C58" s="81" t="s">
        <v>118</v>
      </c>
      <c r="D58" s="111"/>
      <c r="E58" s="81" t="s">
        <v>194</v>
      </c>
      <c r="F58" s="115" t="s">
        <v>195</v>
      </c>
      <c r="G58" s="10"/>
      <c r="H58" s="109">
        <v>1650</v>
      </c>
      <c r="I58" s="113">
        <f t="shared" si="4"/>
        <v>838967</v>
      </c>
      <c r="J58" s="1"/>
      <c r="K58" s="1"/>
      <c r="L58" s="63"/>
      <c r="M58" s="1"/>
      <c r="N58" s="1"/>
      <c r="O58" s="63"/>
      <c r="P58" s="1"/>
      <c r="Q58" s="1"/>
      <c r="R58" s="1"/>
      <c r="S58" s="1"/>
      <c r="T58" s="63"/>
      <c r="U58" s="1"/>
      <c r="V58" s="1"/>
      <c r="W58" s="1"/>
      <c r="X58" s="1"/>
      <c r="Y58" s="1"/>
      <c r="Z58" s="1"/>
      <c r="AA58" s="1"/>
      <c r="AB58" s="1"/>
      <c r="AC58" s="1"/>
    </row>
    <row r="59" spans="1:29" ht="33" customHeight="1">
      <c r="A59" s="110">
        <v>5</v>
      </c>
      <c r="B59" s="119">
        <v>12</v>
      </c>
      <c r="C59" s="81" t="s">
        <v>118</v>
      </c>
      <c r="D59" s="114"/>
      <c r="E59" s="108" t="s">
        <v>69</v>
      </c>
      <c r="F59" s="11" t="s">
        <v>196</v>
      </c>
      <c r="G59" s="12"/>
      <c r="H59" s="109">
        <v>1880</v>
      </c>
      <c r="I59" s="113">
        <f t="shared" si="4"/>
        <v>837087</v>
      </c>
      <c r="J59" s="1"/>
      <c r="K59" s="1"/>
      <c r="L59" s="63"/>
      <c r="M59" s="1"/>
      <c r="N59" s="1"/>
      <c r="O59" s="63"/>
      <c r="P59" s="1"/>
      <c r="Q59" s="1"/>
      <c r="R59" s="1"/>
      <c r="S59" s="1"/>
      <c r="T59" s="63"/>
      <c r="U59" s="1"/>
      <c r="V59" s="1"/>
      <c r="W59" s="1"/>
      <c r="X59" s="1"/>
      <c r="Y59" s="1"/>
      <c r="Z59" s="1"/>
      <c r="AA59" s="1"/>
      <c r="AB59" s="1"/>
      <c r="AC59" s="1"/>
    </row>
    <row r="60" spans="1:29" ht="33" customHeight="1">
      <c r="A60" s="110">
        <v>5</v>
      </c>
      <c r="B60" s="103">
        <v>13</v>
      </c>
      <c r="C60" s="143" t="s">
        <v>266</v>
      </c>
      <c r="D60" s="114"/>
      <c r="E60" s="118" t="s">
        <v>305</v>
      </c>
      <c r="F60" s="11" t="s">
        <v>198</v>
      </c>
      <c r="G60" s="12"/>
      <c r="H60" s="109">
        <v>1277</v>
      </c>
      <c r="I60" s="113">
        <f t="shared" si="4"/>
        <v>835810</v>
      </c>
      <c r="J60" s="1"/>
      <c r="K60" s="1"/>
      <c r="L60" s="63"/>
      <c r="M60" s="1"/>
      <c r="N60" s="1"/>
      <c r="O60" s="63"/>
      <c r="P60" s="1"/>
      <c r="Q60" s="1"/>
      <c r="R60" s="1"/>
      <c r="S60" s="1"/>
      <c r="T60" s="63"/>
      <c r="U60" s="1"/>
      <c r="V60" s="1"/>
      <c r="W60" s="1"/>
      <c r="X60" s="1"/>
      <c r="Y60" s="1"/>
      <c r="Z60" s="1"/>
      <c r="AA60" s="1"/>
      <c r="AB60" s="1"/>
      <c r="AC60" s="1"/>
    </row>
    <row r="61" spans="1:29" ht="33" customHeight="1">
      <c r="A61" s="110">
        <v>5</v>
      </c>
      <c r="B61" s="103">
        <v>14</v>
      </c>
      <c r="C61" s="81" t="s">
        <v>118</v>
      </c>
      <c r="D61" s="114"/>
      <c r="E61" s="108" t="s">
        <v>199</v>
      </c>
      <c r="F61" s="11" t="s">
        <v>200</v>
      </c>
      <c r="G61" s="12"/>
      <c r="H61" s="109">
        <v>929</v>
      </c>
      <c r="I61" s="113">
        <f t="shared" si="4"/>
        <v>834881</v>
      </c>
      <c r="J61" s="1"/>
      <c r="K61" s="1"/>
      <c r="L61" s="63"/>
      <c r="M61" s="1"/>
      <c r="N61" s="1"/>
      <c r="O61" s="63"/>
      <c r="P61" s="1"/>
      <c r="Q61" s="1"/>
      <c r="R61" s="1"/>
      <c r="S61" s="1"/>
      <c r="T61" s="63"/>
      <c r="U61" s="1"/>
      <c r="V61" s="1"/>
      <c r="W61" s="1"/>
      <c r="X61" s="1"/>
      <c r="Y61" s="1"/>
      <c r="Z61" s="1"/>
      <c r="AA61" s="1"/>
      <c r="AB61" s="1"/>
      <c r="AC61" s="1"/>
    </row>
    <row r="62" spans="1:29" ht="33" customHeight="1">
      <c r="A62" s="146">
        <v>5</v>
      </c>
      <c r="B62" s="147">
        <v>15</v>
      </c>
      <c r="C62" s="146" t="s">
        <v>118</v>
      </c>
      <c r="D62" s="114"/>
      <c r="E62" s="160" t="s">
        <v>201</v>
      </c>
      <c r="F62" s="148" t="s">
        <v>202</v>
      </c>
      <c r="G62" s="149"/>
      <c r="H62" s="109">
        <v>3520</v>
      </c>
      <c r="I62" s="113">
        <f t="shared" si="4"/>
        <v>831361</v>
      </c>
      <c r="J62" s="1"/>
      <c r="K62" s="1"/>
      <c r="L62" s="63"/>
      <c r="M62" s="1"/>
      <c r="N62" s="1"/>
      <c r="O62" s="63"/>
      <c r="P62" s="1"/>
      <c r="Q62" s="1"/>
      <c r="R62" s="1"/>
      <c r="S62" s="1"/>
      <c r="T62" s="63"/>
      <c r="U62" s="1"/>
      <c r="V62" s="1"/>
      <c r="W62" s="1"/>
      <c r="X62" s="1"/>
      <c r="Y62" s="1"/>
      <c r="Z62" s="1"/>
      <c r="AA62" s="1"/>
      <c r="AB62" s="1"/>
      <c r="AC62" s="1"/>
    </row>
    <row r="63" spans="1:29" ht="33" customHeight="1">
      <c r="A63" s="110">
        <v>5</v>
      </c>
      <c r="B63" s="103">
        <v>15</v>
      </c>
      <c r="C63" s="81" t="s">
        <v>118</v>
      </c>
      <c r="D63" s="114"/>
      <c r="E63" s="118" t="s">
        <v>201</v>
      </c>
      <c r="F63" s="11" t="s">
        <v>203</v>
      </c>
      <c r="G63" s="12"/>
      <c r="H63" s="109">
        <v>4000</v>
      </c>
      <c r="I63" s="113">
        <f t="shared" si="4"/>
        <v>827361</v>
      </c>
      <c r="J63" s="1"/>
      <c r="K63" s="1"/>
      <c r="L63" s="63"/>
      <c r="M63" s="1"/>
      <c r="N63" s="1"/>
      <c r="O63" s="63"/>
      <c r="P63" s="1"/>
      <c r="Q63" s="1"/>
      <c r="R63" s="1"/>
      <c r="S63" s="1"/>
      <c r="T63" s="63"/>
      <c r="U63" s="1"/>
      <c r="V63" s="1"/>
      <c r="W63" s="1"/>
      <c r="X63" s="1"/>
      <c r="Y63" s="1"/>
      <c r="Z63" s="1"/>
      <c r="AA63" s="1"/>
      <c r="AB63" s="1"/>
      <c r="AC63" s="1"/>
    </row>
    <row r="64" spans="1:29" ht="33" customHeight="1">
      <c r="A64" s="110">
        <v>5</v>
      </c>
      <c r="B64" s="103">
        <v>16</v>
      </c>
      <c r="C64" s="81" t="s">
        <v>118</v>
      </c>
      <c r="D64" s="114"/>
      <c r="E64" s="108" t="s">
        <v>275</v>
      </c>
      <c r="F64" s="11" t="s">
        <v>204</v>
      </c>
      <c r="G64" s="12"/>
      <c r="H64" s="109">
        <v>6814</v>
      </c>
      <c r="I64" s="113">
        <f t="shared" si="4"/>
        <v>820547</v>
      </c>
      <c r="J64" s="1"/>
      <c r="K64" s="1"/>
      <c r="L64" s="63"/>
      <c r="M64" s="1"/>
      <c r="N64" s="1"/>
      <c r="O64" s="63"/>
      <c r="P64" s="1"/>
      <c r="Q64" s="1"/>
      <c r="R64" s="1"/>
      <c r="S64" s="1"/>
      <c r="T64" s="63"/>
      <c r="U64" s="1"/>
      <c r="V64" s="1"/>
      <c r="W64" s="1"/>
      <c r="X64" s="1"/>
      <c r="Y64" s="1"/>
      <c r="Z64" s="1"/>
      <c r="AA64" s="1"/>
      <c r="AB64" s="1"/>
      <c r="AC64" s="1"/>
    </row>
    <row r="65" spans="1:29" ht="33" customHeight="1">
      <c r="A65" s="110">
        <v>5</v>
      </c>
      <c r="B65" s="103">
        <v>16</v>
      </c>
      <c r="C65" s="81" t="s">
        <v>118</v>
      </c>
      <c r="D65" s="114"/>
      <c r="E65" s="108" t="s">
        <v>205</v>
      </c>
      <c r="F65" s="11" t="s">
        <v>206</v>
      </c>
      <c r="G65" s="12"/>
      <c r="H65" s="109">
        <v>1189</v>
      </c>
      <c r="I65" s="113">
        <f t="shared" si="4"/>
        <v>819358</v>
      </c>
      <c r="J65" s="1"/>
      <c r="K65" s="1"/>
      <c r="L65" s="63"/>
      <c r="M65" s="1"/>
      <c r="N65" s="1"/>
      <c r="O65" s="63"/>
      <c r="P65" s="1"/>
      <c r="Q65" s="1"/>
      <c r="R65" s="1"/>
      <c r="S65" s="1"/>
      <c r="T65" s="63"/>
      <c r="U65" s="1"/>
      <c r="V65" s="1"/>
      <c r="W65" s="1"/>
      <c r="X65" s="1"/>
      <c r="Y65" s="1"/>
      <c r="Z65" s="1"/>
      <c r="AA65" s="1"/>
      <c r="AB65" s="1"/>
      <c r="AC65" s="1"/>
    </row>
    <row r="66" spans="1:29" ht="33" customHeight="1">
      <c r="A66" s="110">
        <v>5</v>
      </c>
      <c r="B66" s="103">
        <v>17</v>
      </c>
      <c r="C66" s="81" t="s">
        <v>118</v>
      </c>
      <c r="D66" s="114"/>
      <c r="E66" s="108" t="s">
        <v>207</v>
      </c>
      <c r="F66" s="11" t="s">
        <v>208</v>
      </c>
      <c r="G66" s="12"/>
      <c r="H66" s="109">
        <v>3920</v>
      </c>
      <c r="I66" s="113">
        <f t="shared" si="4"/>
        <v>815438</v>
      </c>
      <c r="J66" s="1"/>
      <c r="K66" s="1"/>
      <c r="L66" s="63"/>
      <c r="M66" s="1"/>
      <c r="N66" s="1"/>
      <c r="O66" s="63"/>
      <c r="P66" s="1"/>
      <c r="Q66" s="1"/>
      <c r="R66" s="1"/>
      <c r="S66" s="1"/>
      <c r="T66" s="63"/>
      <c r="U66" s="1"/>
      <c r="V66" s="1"/>
      <c r="W66" s="1"/>
      <c r="X66" s="1"/>
      <c r="Y66" s="1"/>
      <c r="Z66" s="1"/>
      <c r="AA66" s="1"/>
      <c r="AB66" s="1"/>
      <c r="AC66" s="1"/>
    </row>
    <row r="67" spans="1:29" ht="33" customHeight="1">
      <c r="A67" s="110">
        <v>5</v>
      </c>
      <c r="B67" s="103">
        <v>17</v>
      </c>
      <c r="C67" s="81" t="s">
        <v>118</v>
      </c>
      <c r="D67" s="114"/>
      <c r="E67" s="108" t="s">
        <v>176</v>
      </c>
      <c r="F67" s="11" t="s">
        <v>209</v>
      </c>
      <c r="G67" s="12"/>
      <c r="H67" s="109">
        <v>84</v>
      </c>
      <c r="I67" s="113">
        <f t="shared" si="4"/>
        <v>815354</v>
      </c>
      <c r="J67" s="1"/>
      <c r="K67" s="1"/>
      <c r="L67" s="63"/>
      <c r="M67" s="1"/>
      <c r="N67" s="1"/>
      <c r="O67" s="63"/>
      <c r="P67" s="1"/>
      <c r="Q67" s="1"/>
      <c r="R67" s="1"/>
      <c r="S67" s="1"/>
      <c r="T67" s="63"/>
      <c r="U67" s="1"/>
      <c r="V67" s="1"/>
      <c r="W67" s="1"/>
      <c r="X67" s="1"/>
      <c r="Y67" s="1"/>
      <c r="Z67" s="1"/>
      <c r="AA67" s="1"/>
      <c r="AB67" s="1"/>
      <c r="AC67" s="1"/>
    </row>
    <row r="68" spans="1:29" ht="33" customHeight="1">
      <c r="A68" s="110">
        <v>5</v>
      </c>
      <c r="B68" s="103">
        <v>17</v>
      </c>
      <c r="C68" s="81" t="s">
        <v>118</v>
      </c>
      <c r="D68" s="114"/>
      <c r="E68" s="108" t="s">
        <v>33</v>
      </c>
      <c r="F68" s="11" t="s">
        <v>210</v>
      </c>
      <c r="G68" s="12"/>
      <c r="H68" s="109">
        <v>54800</v>
      </c>
      <c r="I68" s="113">
        <f t="shared" si="4"/>
        <v>760554</v>
      </c>
      <c r="J68" s="1"/>
      <c r="K68" s="1"/>
      <c r="L68" s="63"/>
      <c r="M68" s="1"/>
      <c r="N68" s="1"/>
      <c r="O68" s="63"/>
      <c r="P68" s="1"/>
      <c r="Q68" s="1"/>
      <c r="R68" s="1"/>
      <c r="S68" s="1"/>
      <c r="T68" s="63"/>
      <c r="U68" s="1"/>
      <c r="V68" s="1"/>
      <c r="W68" s="1"/>
      <c r="X68" s="1"/>
      <c r="Y68" s="1"/>
      <c r="Z68" s="1"/>
      <c r="AA68" s="1"/>
      <c r="AB68" s="1"/>
      <c r="AC68" s="1"/>
    </row>
    <row r="69" spans="1:29" ht="33" customHeight="1">
      <c r="A69" s="110">
        <v>5</v>
      </c>
      <c r="B69" s="103">
        <v>19</v>
      </c>
      <c r="C69" s="81" t="s">
        <v>118</v>
      </c>
      <c r="D69" s="114"/>
      <c r="E69" s="108" t="s">
        <v>211</v>
      </c>
      <c r="F69" s="11" t="s">
        <v>212</v>
      </c>
      <c r="G69" s="12"/>
      <c r="H69" s="109">
        <v>3560</v>
      </c>
      <c r="I69" s="113">
        <f t="shared" si="4"/>
        <v>756994</v>
      </c>
      <c r="J69" s="1"/>
      <c r="K69" s="1"/>
      <c r="L69" s="63"/>
      <c r="M69" s="1"/>
      <c r="N69" s="1"/>
      <c r="O69" s="63"/>
      <c r="P69" s="1"/>
      <c r="Q69" s="1"/>
      <c r="R69" s="1"/>
      <c r="S69" s="1"/>
      <c r="T69" s="63"/>
      <c r="U69" s="1"/>
      <c r="V69" s="1"/>
      <c r="W69" s="1"/>
      <c r="X69" s="1"/>
      <c r="Y69" s="1"/>
      <c r="Z69" s="1"/>
      <c r="AA69" s="1"/>
      <c r="AB69" s="1"/>
      <c r="AC69" s="1"/>
    </row>
    <row r="70" spans="1:29" ht="33" customHeight="1">
      <c r="A70" s="110">
        <v>5</v>
      </c>
      <c r="B70" s="103">
        <v>19</v>
      </c>
      <c r="C70" s="81" t="s">
        <v>118</v>
      </c>
      <c r="D70" s="114"/>
      <c r="E70" s="108" t="s">
        <v>213</v>
      </c>
      <c r="F70" s="11" t="s">
        <v>214</v>
      </c>
      <c r="G70" s="12"/>
      <c r="H70" s="109">
        <v>1040</v>
      </c>
      <c r="I70" s="113">
        <f t="shared" si="4"/>
        <v>755954</v>
      </c>
      <c r="J70" s="1"/>
      <c r="K70" s="1"/>
      <c r="L70" s="63"/>
      <c r="M70" s="1"/>
      <c r="N70" s="1"/>
      <c r="O70" s="63"/>
      <c r="P70" s="1"/>
      <c r="Q70" s="1"/>
      <c r="R70" s="1"/>
      <c r="S70" s="1"/>
      <c r="T70" s="63"/>
      <c r="U70" s="1"/>
      <c r="V70" s="1"/>
      <c r="W70" s="1"/>
      <c r="X70" s="1"/>
      <c r="Y70" s="1"/>
      <c r="Z70" s="1"/>
      <c r="AA70" s="1"/>
      <c r="AB70" s="1"/>
      <c r="AC70" s="1"/>
    </row>
    <row r="71" spans="1:29" ht="33" customHeight="1">
      <c r="A71" s="110">
        <v>5</v>
      </c>
      <c r="B71" s="103">
        <v>21</v>
      </c>
      <c r="C71" s="81" t="s">
        <v>118</v>
      </c>
      <c r="D71" s="114"/>
      <c r="E71" s="108" t="s">
        <v>215</v>
      </c>
      <c r="F71" s="11" t="s">
        <v>216</v>
      </c>
      <c r="G71" s="12"/>
      <c r="H71" s="109">
        <v>4000</v>
      </c>
      <c r="I71" s="113">
        <f t="shared" si="4"/>
        <v>751954</v>
      </c>
      <c r="J71" s="1"/>
      <c r="K71" s="1"/>
      <c r="L71" s="63"/>
      <c r="M71" s="1"/>
      <c r="N71" s="1"/>
      <c r="O71" s="63"/>
      <c r="P71" s="1"/>
      <c r="Q71" s="1"/>
      <c r="R71" s="1"/>
      <c r="S71" s="1"/>
      <c r="T71" s="63"/>
      <c r="U71" s="1"/>
      <c r="V71" s="1"/>
      <c r="W71" s="1"/>
      <c r="X71" s="1"/>
      <c r="Y71" s="1"/>
      <c r="Z71" s="1"/>
      <c r="AA71" s="1"/>
      <c r="AB71" s="1"/>
      <c r="AC71" s="1"/>
    </row>
    <row r="72" spans="1:29" ht="33" customHeight="1">
      <c r="A72" s="110">
        <v>5</v>
      </c>
      <c r="B72" s="103">
        <v>21</v>
      </c>
      <c r="C72" s="81" t="s">
        <v>118</v>
      </c>
      <c r="D72" s="114"/>
      <c r="E72" s="108" t="s">
        <v>217</v>
      </c>
      <c r="F72" s="11" t="s">
        <v>218</v>
      </c>
      <c r="G72" s="12"/>
      <c r="H72" s="109">
        <v>2270</v>
      </c>
      <c r="I72" s="113">
        <f t="shared" si="4"/>
        <v>749684</v>
      </c>
      <c r="J72" s="1"/>
      <c r="K72" s="1"/>
      <c r="L72" s="63"/>
      <c r="M72" s="1"/>
      <c r="N72" s="1"/>
      <c r="O72" s="63"/>
      <c r="P72" s="1"/>
      <c r="Q72" s="1"/>
      <c r="R72" s="1"/>
      <c r="S72" s="1"/>
      <c r="T72" s="63"/>
      <c r="U72" s="1"/>
      <c r="V72" s="1"/>
      <c r="W72" s="1"/>
      <c r="X72" s="1"/>
      <c r="Y72" s="1"/>
      <c r="Z72" s="1"/>
      <c r="AA72" s="1"/>
      <c r="AB72" s="1"/>
      <c r="AC72" s="1"/>
    </row>
    <row r="73" spans="1:29" ht="33" customHeight="1">
      <c r="A73" s="110">
        <v>5</v>
      </c>
      <c r="B73" s="103">
        <v>22</v>
      </c>
      <c r="C73" s="81" t="s">
        <v>118</v>
      </c>
      <c r="D73" s="114"/>
      <c r="E73" s="108" t="s">
        <v>219</v>
      </c>
      <c r="F73" s="11" t="s">
        <v>220</v>
      </c>
      <c r="G73" s="12"/>
      <c r="H73" s="109">
        <v>2580</v>
      </c>
      <c r="I73" s="113">
        <f t="shared" si="4"/>
        <v>747104</v>
      </c>
      <c r="J73" s="1"/>
      <c r="K73" s="1"/>
      <c r="L73" s="63"/>
      <c r="M73" s="1"/>
      <c r="N73" s="1"/>
      <c r="O73" s="63"/>
      <c r="P73" s="1"/>
      <c r="Q73" s="1"/>
      <c r="R73" s="1"/>
      <c r="S73" s="1"/>
      <c r="T73" s="63"/>
      <c r="U73" s="1"/>
      <c r="V73" s="1"/>
      <c r="W73" s="1"/>
      <c r="X73" s="1"/>
      <c r="Y73" s="1"/>
      <c r="Z73" s="1"/>
      <c r="AA73" s="1"/>
      <c r="AB73" s="1"/>
      <c r="AC73" s="1"/>
    </row>
    <row r="74" spans="1:29" ht="33" customHeight="1">
      <c r="A74" s="110">
        <v>5</v>
      </c>
      <c r="B74" s="103">
        <v>24</v>
      </c>
      <c r="C74" s="81" t="s">
        <v>118</v>
      </c>
      <c r="D74" s="114"/>
      <c r="E74" s="108" t="s">
        <v>221</v>
      </c>
      <c r="F74" s="11" t="s">
        <v>208</v>
      </c>
      <c r="G74" s="12"/>
      <c r="H74" s="109">
        <v>4000</v>
      </c>
      <c r="I74" s="113">
        <f t="shared" si="4"/>
        <v>743104</v>
      </c>
      <c r="J74" s="1"/>
      <c r="K74" s="1"/>
      <c r="L74" s="63"/>
      <c r="M74" s="1"/>
      <c r="N74" s="1"/>
      <c r="O74" s="63"/>
      <c r="P74" s="1"/>
      <c r="Q74" s="1"/>
      <c r="R74" s="1"/>
      <c r="S74" s="1"/>
      <c r="T74" s="63"/>
      <c r="U74" s="1"/>
      <c r="V74" s="1"/>
      <c r="W74" s="1"/>
      <c r="X74" s="1"/>
      <c r="Y74" s="1"/>
      <c r="Z74" s="1"/>
      <c r="AA74" s="1"/>
      <c r="AB74" s="1"/>
      <c r="AC74" s="1"/>
    </row>
    <row r="75" spans="1:29" ht="33" customHeight="1">
      <c r="A75" s="110">
        <v>5</v>
      </c>
      <c r="B75" s="103">
        <v>24</v>
      </c>
      <c r="C75" s="81" t="s">
        <v>118</v>
      </c>
      <c r="D75" s="114"/>
      <c r="E75" s="108" t="s">
        <v>222</v>
      </c>
      <c r="F75" s="11" t="s">
        <v>223</v>
      </c>
      <c r="G75" s="12"/>
      <c r="H75" s="109">
        <v>1378</v>
      </c>
      <c r="I75" s="113">
        <f t="shared" si="4"/>
        <v>741726</v>
      </c>
      <c r="J75" s="1"/>
      <c r="K75" s="1"/>
      <c r="L75" s="63"/>
      <c r="M75" s="1"/>
      <c r="N75" s="1"/>
      <c r="O75" s="63"/>
      <c r="P75" s="1"/>
      <c r="Q75" s="1"/>
      <c r="R75" s="1"/>
      <c r="S75" s="1"/>
      <c r="T75" s="63"/>
      <c r="U75" s="1"/>
      <c r="V75" s="1"/>
      <c r="W75" s="1"/>
      <c r="X75" s="1"/>
      <c r="Y75" s="1"/>
      <c r="Z75" s="1"/>
      <c r="AA75" s="1"/>
      <c r="AB75" s="1"/>
      <c r="AC75" s="1"/>
    </row>
    <row r="76" spans="1:29" ht="33" customHeight="1">
      <c r="A76" s="110">
        <v>5</v>
      </c>
      <c r="B76" s="103">
        <v>25</v>
      </c>
      <c r="C76" s="81" t="s">
        <v>118</v>
      </c>
      <c r="D76" s="114"/>
      <c r="E76" s="108" t="s">
        <v>33</v>
      </c>
      <c r="F76" s="11" t="s">
        <v>224</v>
      </c>
      <c r="G76" s="12"/>
      <c r="H76" s="109">
        <v>18805</v>
      </c>
      <c r="I76" s="113">
        <f t="shared" si="4"/>
        <v>722921</v>
      </c>
      <c r="J76" s="1"/>
      <c r="K76" s="1"/>
      <c r="L76" s="63"/>
      <c r="M76" s="1"/>
      <c r="N76" s="1"/>
      <c r="O76" s="63"/>
      <c r="P76" s="1"/>
      <c r="Q76" s="1"/>
      <c r="R76" s="1"/>
      <c r="S76" s="1"/>
      <c r="T76" s="63"/>
      <c r="U76" s="1"/>
      <c r="V76" s="1"/>
      <c r="W76" s="1"/>
      <c r="X76" s="1"/>
      <c r="Y76" s="1"/>
      <c r="Z76" s="1"/>
      <c r="AA76" s="1"/>
      <c r="AB76" s="1"/>
      <c r="AC76" s="1"/>
    </row>
    <row r="77" spans="1:29" ht="33" customHeight="1">
      <c r="A77" s="110">
        <v>5</v>
      </c>
      <c r="B77" s="103">
        <v>25</v>
      </c>
      <c r="C77" s="81" t="s">
        <v>118</v>
      </c>
      <c r="D77" s="114"/>
      <c r="E77" s="108" t="s">
        <v>33</v>
      </c>
      <c r="F77" s="11" t="s">
        <v>225</v>
      </c>
      <c r="G77" s="12"/>
      <c r="H77" s="109">
        <v>4377</v>
      </c>
      <c r="I77" s="113">
        <f t="shared" si="4"/>
        <v>718544</v>
      </c>
      <c r="J77" s="1"/>
      <c r="K77" s="1"/>
      <c r="L77" s="63"/>
      <c r="M77" s="1"/>
      <c r="N77" s="1"/>
      <c r="O77" s="63"/>
      <c r="P77" s="1"/>
      <c r="Q77" s="1"/>
      <c r="R77" s="1"/>
      <c r="S77" s="1"/>
      <c r="T77" s="63"/>
      <c r="U77" s="1"/>
      <c r="V77" s="1"/>
      <c r="W77" s="1"/>
      <c r="X77" s="1"/>
      <c r="Y77" s="1"/>
      <c r="Z77" s="1"/>
      <c r="AA77" s="1"/>
      <c r="AB77" s="1"/>
      <c r="AC77" s="1"/>
    </row>
    <row r="78" spans="1:29" ht="33" customHeight="1">
      <c r="A78" s="110">
        <v>5</v>
      </c>
      <c r="B78" s="142">
        <v>26</v>
      </c>
      <c r="C78" s="81" t="s">
        <v>118</v>
      </c>
      <c r="D78" s="114"/>
      <c r="E78" s="108" t="s">
        <v>226</v>
      </c>
      <c r="F78" s="11" t="s">
        <v>227</v>
      </c>
      <c r="G78" s="12"/>
      <c r="H78" s="109">
        <v>3360</v>
      </c>
      <c r="I78" s="113">
        <f t="shared" si="4"/>
        <v>715184</v>
      </c>
      <c r="J78" s="1"/>
      <c r="K78" s="1"/>
      <c r="L78" s="63"/>
      <c r="M78" s="1"/>
      <c r="N78" s="1"/>
      <c r="O78" s="63"/>
      <c r="P78" s="1"/>
      <c r="Q78" s="1"/>
      <c r="R78" s="1"/>
      <c r="S78" s="1"/>
      <c r="T78" s="63"/>
      <c r="U78" s="1"/>
      <c r="V78" s="1"/>
      <c r="W78" s="1"/>
      <c r="X78" s="1"/>
      <c r="Y78" s="1"/>
      <c r="Z78" s="1"/>
      <c r="AA78" s="1"/>
      <c r="AB78" s="1"/>
      <c r="AC78" s="1"/>
    </row>
    <row r="79" spans="1:29" ht="33" customHeight="1">
      <c r="A79" s="110">
        <v>5</v>
      </c>
      <c r="B79" s="103">
        <v>27</v>
      </c>
      <c r="C79" s="81" t="s">
        <v>118</v>
      </c>
      <c r="D79" s="114"/>
      <c r="E79" s="108" t="s">
        <v>228</v>
      </c>
      <c r="F79" s="11" t="s">
        <v>62</v>
      </c>
      <c r="G79" s="12"/>
      <c r="H79" s="109">
        <v>2800</v>
      </c>
      <c r="I79" s="113">
        <f t="shared" ref="I79:I95" si="5">I78-$H79</f>
        <v>712384</v>
      </c>
      <c r="J79" s="1"/>
      <c r="K79" s="1"/>
      <c r="L79" s="63"/>
      <c r="M79" s="1"/>
      <c r="N79" s="1"/>
      <c r="O79" s="63"/>
      <c r="P79" s="1"/>
      <c r="Q79" s="1"/>
      <c r="R79" s="1"/>
      <c r="S79" s="1"/>
      <c r="T79" s="63"/>
      <c r="U79" s="1"/>
      <c r="V79" s="1"/>
      <c r="W79" s="1"/>
      <c r="X79" s="1"/>
      <c r="Y79" s="1"/>
      <c r="Z79" s="1"/>
      <c r="AA79" s="1"/>
      <c r="AB79" s="1"/>
      <c r="AC79" s="1"/>
    </row>
    <row r="80" spans="1:29" s="154" customFormat="1" ht="33" customHeight="1">
      <c r="A80" s="110">
        <v>5</v>
      </c>
      <c r="B80" s="119">
        <v>29</v>
      </c>
      <c r="C80" s="143" t="s">
        <v>309</v>
      </c>
      <c r="D80" s="114"/>
      <c r="E80" s="108" t="s">
        <v>310</v>
      </c>
      <c r="F80" s="129" t="s">
        <v>311</v>
      </c>
      <c r="G80" s="12"/>
      <c r="H80" s="109">
        <v>4000</v>
      </c>
      <c r="I80" s="113">
        <f t="shared" si="5"/>
        <v>708384</v>
      </c>
      <c r="J80" s="1"/>
      <c r="K80" s="1"/>
      <c r="L80" s="63"/>
      <c r="M80" s="1"/>
      <c r="N80" s="1"/>
      <c r="O80" s="63"/>
      <c r="P80" s="1"/>
      <c r="Q80" s="1"/>
      <c r="R80" s="1"/>
      <c r="S80" s="1"/>
      <c r="T80" s="63"/>
      <c r="U80" s="1"/>
      <c r="V80" s="1"/>
      <c r="W80" s="1"/>
      <c r="X80" s="1"/>
      <c r="Y80" s="1"/>
      <c r="Z80" s="1"/>
      <c r="AA80" s="1"/>
      <c r="AB80" s="1"/>
      <c r="AC80" s="1"/>
    </row>
    <row r="81" spans="1:29" ht="33" customHeight="1">
      <c r="A81" s="110">
        <v>5</v>
      </c>
      <c r="B81" s="103">
        <v>30</v>
      </c>
      <c r="C81" s="81" t="s">
        <v>118</v>
      </c>
      <c r="D81" s="114"/>
      <c r="E81" s="108" t="s">
        <v>229</v>
      </c>
      <c r="F81" s="11" t="s">
        <v>230</v>
      </c>
      <c r="G81" s="12"/>
      <c r="H81" s="109">
        <v>1672</v>
      </c>
      <c r="I81" s="113">
        <f t="shared" si="5"/>
        <v>706712</v>
      </c>
      <c r="J81" s="1"/>
      <c r="K81" s="1"/>
      <c r="L81" s="63"/>
      <c r="M81" s="1"/>
      <c r="N81" s="1"/>
      <c r="O81" s="63"/>
      <c r="P81" s="1"/>
      <c r="Q81" s="1"/>
      <c r="R81" s="1"/>
      <c r="S81" s="1"/>
      <c r="T81" s="63"/>
      <c r="U81" s="1"/>
      <c r="V81" s="1"/>
      <c r="W81" s="1"/>
      <c r="X81" s="1"/>
      <c r="Y81" s="1"/>
      <c r="Z81" s="1"/>
      <c r="AA81" s="1"/>
      <c r="AB81" s="1"/>
      <c r="AC81" s="1"/>
    </row>
    <row r="82" spans="1:29" ht="33" customHeight="1">
      <c r="A82" s="110">
        <v>5</v>
      </c>
      <c r="B82" s="103">
        <v>30</v>
      </c>
      <c r="C82" s="81" t="s">
        <v>118</v>
      </c>
      <c r="D82" s="114"/>
      <c r="E82" s="108" t="s">
        <v>275</v>
      </c>
      <c r="F82" s="11" t="s">
        <v>231</v>
      </c>
      <c r="G82" s="12"/>
      <c r="H82" s="109">
        <v>4403</v>
      </c>
      <c r="I82" s="113">
        <f t="shared" si="5"/>
        <v>702309</v>
      </c>
      <c r="J82" s="1"/>
      <c r="K82" s="1"/>
      <c r="L82" s="63"/>
      <c r="M82" s="1"/>
      <c r="N82" s="1"/>
      <c r="O82" s="63"/>
      <c r="P82" s="1"/>
      <c r="Q82" s="1"/>
      <c r="R82" s="1"/>
      <c r="S82" s="1"/>
      <c r="T82" s="63"/>
      <c r="U82" s="1"/>
      <c r="V82" s="1"/>
      <c r="W82" s="1"/>
      <c r="X82" s="1"/>
      <c r="Y82" s="1"/>
      <c r="Z82" s="1"/>
      <c r="AA82" s="1"/>
      <c r="AB82" s="1"/>
      <c r="AC82" s="1"/>
    </row>
    <row r="83" spans="1:29" ht="33" customHeight="1">
      <c r="A83" s="110">
        <v>5</v>
      </c>
      <c r="B83" s="103">
        <v>31</v>
      </c>
      <c r="C83" s="81" t="s">
        <v>118</v>
      </c>
      <c r="D83" s="114"/>
      <c r="E83" s="108" t="s">
        <v>176</v>
      </c>
      <c r="F83" s="11" t="s">
        <v>232</v>
      </c>
      <c r="G83" s="12"/>
      <c r="H83" s="109">
        <v>612</v>
      </c>
      <c r="I83" s="113">
        <f t="shared" si="5"/>
        <v>701697</v>
      </c>
      <c r="J83" s="1"/>
      <c r="K83" s="1"/>
      <c r="L83" s="63"/>
      <c r="M83" s="1"/>
      <c r="N83" s="1"/>
      <c r="O83" s="63"/>
      <c r="P83" s="1"/>
      <c r="Q83" s="1"/>
      <c r="R83" s="1"/>
      <c r="S83" s="1"/>
      <c r="T83" s="63"/>
      <c r="U83" s="1"/>
      <c r="V83" s="1"/>
      <c r="W83" s="1"/>
      <c r="X83" s="1"/>
      <c r="Y83" s="1"/>
      <c r="Z83" s="1"/>
      <c r="AA83" s="1"/>
      <c r="AB83" s="1"/>
      <c r="AC83" s="1"/>
    </row>
    <row r="84" spans="1:29" ht="33" customHeight="1">
      <c r="A84" s="110">
        <v>5</v>
      </c>
      <c r="B84" s="103">
        <v>31</v>
      </c>
      <c r="C84" s="81" t="s">
        <v>118</v>
      </c>
      <c r="D84" s="114"/>
      <c r="E84" s="108" t="s">
        <v>173</v>
      </c>
      <c r="F84" s="11" t="s">
        <v>233</v>
      </c>
      <c r="G84" s="12"/>
      <c r="H84" s="109">
        <v>815</v>
      </c>
      <c r="I84" s="113">
        <f t="shared" si="5"/>
        <v>700882</v>
      </c>
      <c r="J84" s="1"/>
      <c r="K84" s="1"/>
      <c r="L84" s="63"/>
      <c r="M84" s="1"/>
      <c r="N84" s="1"/>
      <c r="O84" s="63"/>
      <c r="P84" s="1"/>
      <c r="Q84" s="1"/>
      <c r="R84" s="1"/>
      <c r="S84" s="1"/>
      <c r="T84" s="63"/>
      <c r="U84" s="1"/>
      <c r="V84" s="1"/>
      <c r="W84" s="1"/>
      <c r="X84" s="1"/>
      <c r="Y84" s="1"/>
      <c r="Z84" s="1"/>
      <c r="AA84" s="1"/>
      <c r="AB84" s="1"/>
      <c r="AC84" s="1"/>
    </row>
    <row r="85" spans="1:29" s="128" customFormat="1" ht="33" customHeight="1">
      <c r="A85" s="110">
        <v>6</v>
      </c>
      <c r="B85" s="119">
        <v>1</v>
      </c>
      <c r="C85" s="143" t="s">
        <v>268</v>
      </c>
      <c r="D85" s="114"/>
      <c r="E85" s="108" t="s">
        <v>269</v>
      </c>
      <c r="F85" s="129" t="s">
        <v>274</v>
      </c>
      <c r="G85" s="12"/>
      <c r="H85" s="109">
        <v>25200</v>
      </c>
      <c r="I85" s="113">
        <f t="shared" si="5"/>
        <v>675682</v>
      </c>
      <c r="J85" s="1"/>
      <c r="K85" s="1"/>
      <c r="L85" s="63"/>
      <c r="M85" s="1"/>
      <c r="N85" s="1"/>
      <c r="O85" s="63"/>
      <c r="P85" s="1"/>
      <c r="Q85" s="1"/>
      <c r="R85" s="1"/>
      <c r="S85" s="1"/>
      <c r="T85" s="63"/>
      <c r="U85" s="1"/>
      <c r="V85" s="1"/>
      <c r="W85" s="1"/>
      <c r="X85" s="1"/>
      <c r="Y85" s="1"/>
      <c r="Z85" s="1"/>
      <c r="AA85" s="1"/>
      <c r="AB85" s="1"/>
      <c r="AC85" s="1"/>
    </row>
    <row r="86" spans="1:29" ht="33" customHeight="1">
      <c r="A86" s="110">
        <v>6</v>
      </c>
      <c r="B86" s="103">
        <v>1</v>
      </c>
      <c r="C86" s="81" t="s">
        <v>118</v>
      </c>
      <c r="D86" s="114"/>
      <c r="E86" s="108" t="s">
        <v>234</v>
      </c>
      <c r="F86" s="11" t="s">
        <v>235</v>
      </c>
      <c r="G86" s="12"/>
      <c r="H86" s="109">
        <v>3145</v>
      </c>
      <c r="I86" s="113">
        <f t="shared" si="5"/>
        <v>672537</v>
      </c>
      <c r="J86" s="1"/>
      <c r="K86" s="1"/>
      <c r="L86" s="63"/>
      <c r="M86" s="1"/>
      <c r="N86" s="1"/>
      <c r="O86" s="63"/>
      <c r="P86" s="1"/>
      <c r="Q86" s="1"/>
      <c r="R86" s="1"/>
      <c r="S86" s="1"/>
      <c r="T86" s="63"/>
      <c r="U86" s="1"/>
      <c r="V86" s="1"/>
      <c r="W86" s="1"/>
      <c r="X86" s="1"/>
      <c r="Y86" s="1"/>
      <c r="Z86" s="1"/>
      <c r="AA86" s="1"/>
      <c r="AB86" s="1"/>
      <c r="AC86" s="1"/>
    </row>
    <row r="87" spans="1:29" ht="33" customHeight="1">
      <c r="A87" s="110">
        <v>6</v>
      </c>
      <c r="B87" s="103">
        <v>1</v>
      </c>
      <c r="C87" s="81" t="s">
        <v>118</v>
      </c>
      <c r="D87" s="114"/>
      <c r="E87" s="108" t="s">
        <v>236</v>
      </c>
      <c r="F87" s="11" t="s">
        <v>237</v>
      </c>
      <c r="G87" s="12"/>
      <c r="H87" s="109">
        <v>880</v>
      </c>
      <c r="I87" s="113">
        <f t="shared" si="5"/>
        <v>671657</v>
      </c>
      <c r="J87" s="1"/>
      <c r="K87" s="1"/>
      <c r="L87" s="63"/>
      <c r="M87" s="1"/>
      <c r="N87" s="1"/>
      <c r="O87" s="63"/>
      <c r="P87" s="1"/>
      <c r="Q87" s="1"/>
      <c r="R87" s="1"/>
      <c r="S87" s="1"/>
      <c r="T87" s="63"/>
      <c r="U87" s="1"/>
      <c r="V87" s="1"/>
      <c r="W87" s="1"/>
      <c r="X87" s="1"/>
      <c r="Y87" s="1"/>
      <c r="Z87" s="1"/>
      <c r="AA87" s="1"/>
      <c r="AB87" s="1"/>
      <c r="AC87" s="1"/>
    </row>
    <row r="88" spans="1:29" ht="33" customHeight="1">
      <c r="A88" s="110">
        <v>6</v>
      </c>
      <c r="B88" s="103">
        <v>2</v>
      </c>
      <c r="C88" s="81" t="s">
        <v>118</v>
      </c>
      <c r="D88" s="114"/>
      <c r="E88" s="108" t="s">
        <v>238</v>
      </c>
      <c r="F88" s="11" t="s">
        <v>239</v>
      </c>
      <c r="G88" s="12"/>
      <c r="H88" s="109">
        <v>25851</v>
      </c>
      <c r="I88" s="113">
        <f t="shared" si="5"/>
        <v>645806</v>
      </c>
      <c r="J88" s="1"/>
      <c r="K88" s="1"/>
      <c r="L88" s="63"/>
      <c r="M88" s="1"/>
      <c r="N88" s="1"/>
      <c r="O88" s="63"/>
      <c r="P88" s="1"/>
      <c r="Q88" s="1"/>
      <c r="R88" s="1"/>
      <c r="S88" s="1"/>
      <c r="T88" s="63"/>
      <c r="U88" s="1"/>
      <c r="V88" s="1"/>
      <c r="W88" s="1"/>
      <c r="X88" s="1"/>
      <c r="Y88" s="1"/>
      <c r="Z88" s="1"/>
      <c r="AA88" s="1"/>
      <c r="AB88" s="1"/>
      <c r="AC88" s="1"/>
    </row>
    <row r="89" spans="1:29" ht="33" customHeight="1">
      <c r="A89" s="110">
        <v>6</v>
      </c>
      <c r="B89" s="103">
        <v>4</v>
      </c>
      <c r="C89" s="81" t="s">
        <v>118</v>
      </c>
      <c r="D89" s="114"/>
      <c r="E89" s="108" t="s">
        <v>64</v>
      </c>
      <c r="F89" s="11" t="s">
        <v>240</v>
      </c>
      <c r="G89" s="12"/>
      <c r="H89" s="109">
        <v>715</v>
      </c>
      <c r="I89" s="113">
        <f t="shared" si="5"/>
        <v>645091</v>
      </c>
      <c r="J89" s="1"/>
      <c r="K89" s="1"/>
      <c r="L89" s="63"/>
      <c r="M89" s="1"/>
      <c r="N89" s="1"/>
      <c r="O89" s="63"/>
      <c r="P89" s="1"/>
      <c r="Q89" s="1"/>
      <c r="R89" s="1"/>
      <c r="S89" s="1"/>
      <c r="T89" s="63"/>
      <c r="U89" s="1"/>
      <c r="V89" s="1"/>
      <c r="W89" s="1"/>
      <c r="X89" s="1"/>
      <c r="Y89" s="1"/>
      <c r="Z89" s="1"/>
      <c r="AA89" s="1"/>
      <c r="AB89" s="1"/>
      <c r="AC89" s="1"/>
    </row>
    <row r="90" spans="1:29" ht="32.25" customHeight="1">
      <c r="A90" s="110">
        <v>6</v>
      </c>
      <c r="B90" s="103">
        <v>6</v>
      </c>
      <c r="C90" s="144" t="s">
        <v>266</v>
      </c>
      <c r="D90" s="111"/>
      <c r="E90" s="108" t="s">
        <v>159</v>
      </c>
      <c r="F90" s="11" t="s">
        <v>241</v>
      </c>
      <c r="G90" s="17"/>
      <c r="H90" s="109">
        <v>2850</v>
      </c>
      <c r="I90" s="113">
        <f t="shared" si="5"/>
        <v>642241</v>
      </c>
      <c r="J90" s="1"/>
      <c r="K90" s="1"/>
      <c r="L90" s="63" t="e">
        <f>#N/A</f>
        <v>#N/A</v>
      </c>
      <c r="M90" s="1"/>
      <c r="N90" s="1"/>
      <c r="O90" s="63" t="e">
        <f>#N/A</f>
        <v>#N/A</v>
      </c>
      <c r="P90" s="1"/>
      <c r="Q90" s="1"/>
      <c r="R90" s="1"/>
      <c r="S90" s="1"/>
      <c r="T90" s="63" t="e">
        <f>#N/A</f>
        <v>#N/A</v>
      </c>
      <c r="U90" s="1"/>
      <c r="V90" s="1"/>
      <c r="W90" s="1"/>
      <c r="X90" s="1"/>
      <c r="Y90" s="1"/>
      <c r="Z90" s="1"/>
      <c r="AA90" s="1"/>
      <c r="AB90" s="1"/>
      <c r="AC90" s="1"/>
    </row>
    <row r="91" spans="1:29" ht="32.25" customHeight="1">
      <c r="A91" s="110">
        <v>6</v>
      </c>
      <c r="B91" s="88">
        <v>8</v>
      </c>
      <c r="C91" s="68" t="s">
        <v>41</v>
      </c>
      <c r="D91" s="111"/>
      <c r="E91" s="108" t="s">
        <v>33</v>
      </c>
      <c r="F91" s="11" t="s">
        <v>42</v>
      </c>
      <c r="G91" s="17"/>
      <c r="H91" s="109">
        <v>2407</v>
      </c>
      <c r="I91" s="113">
        <f t="shared" si="5"/>
        <v>639834</v>
      </c>
      <c r="J91" s="1"/>
      <c r="K91" s="1"/>
      <c r="L91" s="63"/>
      <c r="M91" s="1"/>
      <c r="N91" s="1"/>
      <c r="O91" s="63"/>
      <c r="P91" s="1"/>
      <c r="Q91" s="1"/>
      <c r="R91" s="1"/>
      <c r="S91" s="1"/>
      <c r="T91" s="63"/>
      <c r="U91" s="1"/>
      <c r="V91" s="1"/>
      <c r="W91" s="1"/>
      <c r="X91" s="1"/>
      <c r="Y91" s="1"/>
      <c r="Z91" s="1"/>
      <c r="AA91" s="1"/>
      <c r="AB91" s="1"/>
      <c r="AC91" s="1"/>
    </row>
    <row r="92" spans="1:29" ht="33" customHeight="1">
      <c r="A92" s="110">
        <v>6</v>
      </c>
      <c r="B92" s="88">
        <v>9</v>
      </c>
      <c r="C92" s="68" t="s">
        <v>118</v>
      </c>
      <c r="D92" s="111"/>
      <c r="E92" s="108" t="s">
        <v>271</v>
      </c>
      <c r="F92" s="11" t="s">
        <v>242</v>
      </c>
      <c r="G92" s="10"/>
      <c r="H92" s="109">
        <v>33881</v>
      </c>
      <c r="I92" s="113">
        <f t="shared" si="5"/>
        <v>605953</v>
      </c>
      <c r="J92" s="1"/>
      <c r="K92" s="1"/>
      <c r="L92" s="63" t="e">
        <f t="shared" ref="L92:L93" si="6">#N/A</f>
        <v>#N/A</v>
      </c>
      <c r="M92" s="1"/>
      <c r="N92" s="1"/>
      <c r="O92" s="63" t="e">
        <f t="shared" ref="O92:O93" si="7">#N/A</f>
        <v>#N/A</v>
      </c>
      <c r="P92" s="1"/>
      <c r="Q92" s="1"/>
      <c r="R92" s="1"/>
      <c r="S92" s="1"/>
      <c r="T92" s="63" t="e">
        <f t="shared" ref="T92:T93" si="8">#N/A</f>
        <v>#N/A</v>
      </c>
      <c r="U92" s="1"/>
      <c r="V92" s="1"/>
      <c r="W92" s="1"/>
      <c r="X92" s="1"/>
      <c r="Y92" s="1"/>
      <c r="Z92" s="1"/>
      <c r="AA92" s="1"/>
      <c r="AB92" s="1"/>
      <c r="AC92" s="1"/>
    </row>
    <row r="93" spans="1:29" ht="33" customHeight="1">
      <c r="A93" s="110">
        <v>6</v>
      </c>
      <c r="B93" s="83">
        <v>15</v>
      </c>
      <c r="C93" s="144" t="s">
        <v>266</v>
      </c>
      <c r="D93" s="111"/>
      <c r="E93" s="8" t="s">
        <v>272</v>
      </c>
      <c r="F93" s="129" t="s">
        <v>273</v>
      </c>
      <c r="G93" s="10"/>
      <c r="H93" s="109">
        <v>650</v>
      </c>
      <c r="I93" s="113">
        <f t="shared" si="5"/>
        <v>605303</v>
      </c>
      <c r="J93" s="1"/>
      <c r="K93" s="1"/>
      <c r="L93" s="63" t="e">
        <f t="shared" si="6"/>
        <v>#N/A</v>
      </c>
      <c r="M93" s="1"/>
      <c r="N93" s="1"/>
      <c r="O93" s="63" t="e">
        <f t="shared" si="7"/>
        <v>#N/A</v>
      </c>
      <c r="P93" s="1"/>
      <c r="Q93" s="1"/>
      <c r="R93" s="1"/>
      <c r="S93" s="1"/>
      <c r="T93" s="63" t="e">
        <f t="shared" si="8"/>
        <v>#N/A</v>
      </c>
      <c r="U93" s="1"/>
      <c r="V93" s="1"/>
      <c r="W93" s="1"/>
      <c r="X93" s="1"/>
      <c r="Y93" s="1"/>
      <c r="Z93" s="1"/>
      <c r="AA93" s="1"/>
      <c r="AB93" s="1"/>
      <c r="AC93" s="1"/>
    </row>
    <row r="94" spans="1:29" ht="33" customHeight="1">
      <c r="A94" s="110">
        <v>7</v>
      </c>
      <c r="B94" s="119">
        <v>1</v>
      </c>
      <c r="C94" s="143" t="s">
        <v>260</v>
      </c>
      <c r="D94" s="114"/>
      <c r="E94" s="118" t="s">
        <v>159</v>
      </c>
      <c r="F94" s="14" t="s">
        <v>160</v>
      </c>
      <c r="G94" s="12"/>
      <c r="H94" s="109">
        <v>5643</v>
      </c>
      <c r="I94" s="113">
        <f t="shared" si="5"/>
        <v>599660</v>
      </c>
      <c r="J94" s="1"/>
      <c r="K94" s="1"/>
      <c r="L94" s="63"/>
      <c r="M94" s="1"/>
      <c r="N94" s="1"/>
      <c r="O94" s="63"/>
      <c r="P94" s="1"/>
      <c r="Q94" s="1"/>
      <c r="R94" s="1"/>
      <c r="S94" s="1"/>
      <c r="T94" s="63"/>
      <c r="U94" s="1"/>
      <c r="V94" s="1"/>
      <c r="W94" s="1"/>
      <c r="X94" s="1"/>
      <c r="Y94" s="1"/>
      <c r="Z94" s="1"/>
      <c r="AA94" s="1"/>
      <c r="AB94" s="1"/>
      <c r="AC94" s="1"/>
    </row>
    <row r="95" spans="1:29" ht="33" customHeight="1">
      <c r="A95" s="110">
        <v>7</v>
      </c>
      <c r="B95" s="119">
        <v>1</v>
      </c>
      <c r="C95" s="143" t="s">
        <v>258</v>
      </c>
      <c r="D95" s="114"/>
      <c r="E95" s="118" t="s">
        <v>247</v>
      </c>
      <c r="F95" s="129" t="s">
        <v>301</v>
      </c>
      <c r="G95" s="12"/>
      <c r="H95" s="109">
        <v>15400</v>
      </c>
      <c r="I95" s="113">
        <f t="shared" si="5"/>
        <v>584260</v>
      </c>
      <c r="J95" s="1"/>
      <c r="K95" s="1"/>
      <c r="L95" s="63" t="e">
        <f t="shared" ref="L95" si="9">#N/A</f>
        <v>#N/A</v>
      </c>
      <c r="M95" s="1"/>
      <c r="N95" s="1"/>
      <c r="O95" s="63" t="e">
        <f t="shared" ref="O95" si="10">#N/A</f>
        <v>#N/A</v>
      </c>
      <c r="P95" s="1"/>
      <c r="Q95" s="1"/>
      <c r="R95" s="1"/>
      <c r="S95" s="1"/>
      <c r="T95" s="63" t="e">
        <f t="shared" ref="T95" si="11">#N/A</f>
        <v>#N/A</v>
      </c>
      <c r="U95" s="1"/>
      <c r="V95" s="1"/>
      <c r="W95" s="1"/>
      <c r="X95" s="1"/>
      <c r="Y95" s="1"/>
      <c r="Z95" s="1"/>
      <c r="AA95" s="1"/>
      <c r="AB95" s="1"/>
      <c r="AC95" s="1"/>
    </row>
    <row r="96" spans="1:29" s="158" customFormat="1" ht="33" customHeight="1">
      <c r="A96" s="110"/>
      <c r="B96" s="119"/>
      <c r="C96" s="143"/>
      <c r="D96" s="165"/>
      <c r="E96" s="118"/>
      <c r="F96" s="129"/>
      <c r="G96" s="171"/>
      <c r="H96" s="109"/>
      <c r="I96" s="113"/>
      <c r="J96" s="1"/>
      <c r="K96" s="1"/>
      <c r="L96" s="63"/>
      <c r="M96" s="1"/>
      <c r="N96" s="1"/>
      <c r="O96" s="63"/>
      <c r="P96" s="1"/>
      <c r="Q96" s="1"/>
      <c r="R96" s="1"/>
      <c r="S96" s="1"/>
      <c r="T96" s="63"/>
      <c r="U96" s="1"/>
      <c r="V96" s="1"/>
      <c r="W96" s="1"/>
      <c r="X96" s="1"/>
      <c r="Y96" s="1"/>
      <c r="Z96" s="1"/>
      <c r="AA96" s="1"/>
      <c r="AB96" s="1"/>
      <c r="AC96" s="1"/>
    </row>
    <row r="97" spans="1:29" ht="33" customHeight="1">
      <c r="A97" s="120"/>
      <c r="B97" s="7"/>
      <c r="C97" s="7"/>
      <c r="D97" s="7"/>
      <c r="E97" s="7"/>
      <c r="F97" s="22" t="s">
        <v>43</v>
      </c>
      <c r="G97" s="121">
        <f>SUM(G6:G9)</f>
        <v>1567358</v>
      </c>
      <c r="H97" s="15"/>
      <c r="I97" s="15"/>
      <c r="J97" s="8" t="s">
        <v>33</v>
      </c>
      <c r="K97" s="14" t="s">
        <v>243</v>
      </c>
      <c r="L97" s="12"/>
      <c r="M97" s="10">
        <v>9379</v>
      </c>
      <c r="N97" s="1"/>
      <c r="O97" s="63" t="e">
        <f t="shared" ref="O97:O98" si="12">#N/A</f>
        <v>#N/A</v>
      </c>
      <c r="P97" s="1"/>
      <c r="Q97" s="1"/>
      <c r="R97" s="1"/>
      <c r="S97" s="1"/>
      <c r="T97" s="63" t="e">
        <f t="shared" ref="T97:T98" si="13">#N/A</f>
        <v>#N/A</v>
      </c>
      <c r="U97" s="1"/>
      <c r="V97" s="1"/>
      <c r="W97" s="1"/>
      <c r="X97" s="1"/>
      <c r="Y97" s="1"/>
      <c r="Z97" s="1"/>
      <c r="AA97" s="1"/>
      <c r="AB97" s="1"/>
      <c r="AC97" s="1"/>
    </row>
    <row r="98" spans="1:29" ht="33" customHeight="1">
      <c r="A98" s="120"/>
      <c r="B98" s="7"/>
      <c r="C98" s="7"/>
      <c r="D98" s="7"/>
      <c r="E98" s="7"/>
      <c r="F98" s="27" t="s">
        <v>244</v>
      </c>
      <c r="G98" s="15"/>
      <c r="H98" s="109">
        <f>SUM(H13:H95)</f>
        <v>983098</v>
      </c>
      <c r="I98" s="15"/>
      <c r="J98" s="8" t="s">
        <v>33</v>
      </c>
      <c r="K98" s="14" t="s">
        <v>245</v>
      </c>
      <c r="L98" s="12"/>
      <c r="M98" s="10">
        <v>49710</v>
      </c>
      <c r="N98" s="1"/>
      <c r="O98" s="63" t="e">
        <f t="shared" si="12"/>
        <v>#N/A</v>
      </c>
      <c r="P98" s="1"/>
      <c r="Q98" s="1"/>
      <c r="R98" s="1"/>
      <c r="S98" s="1"/>
      <c r="T98" s="63" t="e">
        <f t="shared" si="13"/>
        <v>#N/A</v>
      </c>
      <c r="U98" s="1"/>
      <c r="V98" s="1"/>
      <c r="W98" s="1"/>
      <c r="X98" s="1"/>
      <c r="Y98" s="1"/>
      <c r="Z98" s="1"/>
      <c r="AA98" s="1"/>
      <c r="AB98" s="1"/>
      <c r="AC98" s="1"/>
    </row>
    <row r="99" spans="1:29" ht="33" customHeight="1">
      <c r="A99" s="120"/>
      <c r="B99" s="7"/>
      <c r="C99" s="7"/>
      <c r="D99" s="7"/>
      <c r="E99" s="7"/>
      <c r="F99" s="28" t="s">
        <v>246</v>
      </c>
      <c r="G99" s="15"/>
      <c r="H99" s="15"/>
      <c r="I99" s="109">
        <f>G97-H98</f>
        <v>584260</v>
      </c>
      <c r="J99" s="1"/>
      <c r="K99" s="1"/>
      <c r="L99" s="63"/>
      <c r="M99" s="1"/>
      <c r="N99" s="1"/>
      <c r="O99" s="63"/>
      <c r="P99" s="1"/>
      <c r="Q99" s="1"/>
      <c r="R99" s="1"/>
      <c r="S99" s="1"/>
      <c r="T99" s="63"/>
      <c r="U99" s="1"/>
      <c r="V99" s="1"/>
      <c r="W99" s="1"/>
      <c r="X99" s="1"/>
      <c r="Y99" s="1"/>
      <c r="Z99" s="1"/>
      <c r="AA99" s="1"/>
      <c r="AB99" s="1"/>
      <c r="AC99" s="1"/>
    </row>
    <row r="100" spans="1:29" ht="33" customHeight="1">
      <c r="A100" s="122"/>
      <c r="B100" s="24"/>
      <c r="C100" s="24"/>
      <c r="D100" s="24"/>
      <c r="E100" s="24"/>
      <c r="F100" s="25"/>
      <c r="G100" s="26"/>
      <c r="H100" s="123"/>
      <c r="I100" s="24"/>
      <c r="J100" s="1"/>
      <c r="K100" s="1"/>
      <c r="L100" s="63"/>
      <c r="M100" s="1"/>
      <c r="N100" s="1"/>
      <c r="O100" s="63"/>
      <c r="P100" s="1"/>
      <c r="Q100" s="1"/>
      <c r="R100" s="1"/>
      <c r="S100" s="1"/>
      <c r="T100" s="63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33" customHeight="1">
      <c r="A101" s="122"/>
      <c r="B101" s="24"/>
      <c r="C101" s="24"/>
      <c r="D101" s="24"/>
      <c r="E101" s="24"/>
      <c r="F101" s="25"/>
      <c r="G101" s="26"/>
      <c r="H101" s="123"/>
      <c r="I101" s="24"/>
      <c r="J101" s="1"/>
      <c r="K101" s="1"/>
      <c r="L101" s="63" t="e">
        <f t="shared" ref="L101:L103" si="14">#N/A</f>
        <v>#N/A</v>
      </c>
      <c r="M101" s="1"/>
      <c r="N101" s="1"/>
      <c r="O101" s="63" t="e">
        <f t="shared" ref="O101:O103" si="15">#N/A</f>
        <v>#N/A</v>
      </c>
      <c r="P101" s="1"/>
      <c r="Q101" s="1"/>
      <c r="R101" s="1"/>
      <c r="S101" s="1"/>
      <c r="T101" s="63" t="e">
        <f t="shared" ref="T101:T103" si="16">#N/A</f>
        <v>#N/A</v>
      </c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33" customHeight="1">
      <c r="A102" s="122"/>
      <c r="B102" s="24"/>
      <c r="C102" s="24"/>
      <c r="D102" s="24"/>
      <c r="E102" s="24"/>
      <c r="F102" s="25"/>
      <c r="G102" s="26"/>
      <c r="H102" s="123"/>
      <c r="I102" s="24"/>
      <c r="J102" s="1"/>
      <c r="K102" s="1"/>
      <c r="L102" s="63" t="e">
        <f t="shared" si="14"/>
        <v>#N/A</v>
      </c>
      <c r="M102" s="1"/>
      <c r="N102" s="1"/>
      <c r="O102" s="63" t="e">
        <f t="shared" si="15"/>
        <v>#N/A</v>
      </c>
      <c r="P102" s="1"/>
      <c r="Q102" s="1"/>
      <c r="R102" s="1"/>
      <c r="S102" s="1"/>
      <c r="T102" s="63" t="e">
        <f t="shared" si="16"/>
        <v>#N/A</v>
      </c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33" customHeight="1">
      <c r="A103" s="122"/>
      <c r="B103" s="24"/>
      <c r="C103" s="24"/>
      <c r="D103" s="24"/>
      <c r="E103" s="24"/>
      <c r="F103" s="25"/>
      <c r="G103" s="26"/>
      <c r="H103" s="123"/>
      <c r="I103" s="24"/>
      <c r="J103" s="1"/>
      <c r="K103" s="1"/>
      <c r="L103" s="63" t="e">
        <f t="shared" si="14"/>
        <v>#N/A</v>
      </c>
      <c r="M103" s="1"/>
      <c r="N103" s="1"/>
      <c r="O103" s="63" t="e">
        <f t="shared" si="15"/>
        <v>#N/A</v>
      </c>
      <c r="P103" s="1"/>
      <c r="Q103" s="1"/>
      <c r="R103" s="1"/>
      <c r="S103" s="1"/>
      <c r="T103" s="63" t="e">
        <f t="shared" si="16"/>
        <v>#N/A</v>
      </c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33" customHeight="1">
      <c r="A104" s="122"/>
      <c r="B104" s="24"/>
      <c r="C104" s="24"/>
      <c r="D104" s="24"/>
      <c r="E104" s="24"/>
      <c r="F104" s="25"/>
      <c r="G104" s="26"/>
      <c r="H104" s="123"/>
      <c r="I104" s="24"/>
      <c r="J104" s="1"/>
      <c r="K104" s="1"/>
      <c r="L104" s="63"/>
      <c r="M104" s="1"/>
      <c r="N104" s="1"/>
      <c r="O104" s="63"/>
      <c r="P104" s="1"/>
      <c r="Q104" s="1"/>
      <c r="R104" s="1"/>
      <c r="S104" s="1"/>
      <c r="T104" s="63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33" customHeight="1">
      <c r="A105" s="122"/>
      <c r="B105" s="24"/>
      <c r="C105" s="24"/>
      <c r="D105" s="24"/>
      <c r="E105" s="24"/>
      <c r="F105" s="25"/>
      <c r="G105" s="26"/>
      <c r="H105" s="123"/>
      <c r="I105" s="24"/>
      <c r="J105" s="1"/>
      <c r="K105" s="1"/>
      <c r="L105" s="63"/>
      <c r="M105" s="1"/>
      <c r="N105" s="1"/>
      <c r="O105" s="63"/>
      <c r="P105" s="1"/>
      <c r="Q105" s="1"/>
      <c r="R105" s="1"/>
      <c r="S105" s="1"/>
      <c r="T105" s="63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33" customHeight="1">
      <c r="A106" s="122"/>
      <c r="B106" s="24"/>
      <c r="C106" s="24"/>
      <c r="D106" s="24"/>
      <c r="E106" s="24"/>
      <c r="F106" s="25"/>
      <c r="G106" s="26"/>
      <c r="H106" s="123"/>
      <c r="I106" s="24"/>
      <c r="J106" s="1"/>
      <c r="K106" s="1"/>
      <c r="L106" s="63" t="e">
        <f t="shared" ref="L106:L107" si="17">#N/A</f>
        <v>#N/A</v>
      </c>
      <c r="M106" s="1"/>
      <c r="N106" s="1"/>
      <c r="O106" s="63" t="e">
        <f t="shared" ref="O106:O107" si="18">#N/A</f>
        <v>#N/A</v>
      </c>
      <c r="P106" s="1"/>
      <c r="Q106" s="1"/>
      <c r="R106" s="1"/>
      <c r="S106" s="1"/>
      <c r="T106" s="63" t="e">
        <f t="shared" ref="T106:T107" si="19">#N/A</f>
        <v>#N/A</v>
      </c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33" customHeight="1">
      <c r="A107" s="122"/>
      <c r="B107" s="24"/>
      <c r="C107" s="24"/>
      <c r="D107" s="24"/>
      <c r="E107" s="24"/>
      <c r="F107" s="25"/>
      <c r="G107" s="26"/>
      <c r="H107" s="123"/>
      <c r="I107" s="24"/>
      <c r="J107" s="1"/>
      <c r="K107" s="1"/>
      <c r="L107" s="63" t="e">
        <f t="shared" si="17"/>
        <v>#N/A</v>
      </c>
      <c r="M107" s="1"/>
      <c r="N107" s="1"/>
      <c r="O107" s="63" t="e">
        <f t="shared" si="18"/>
        <v>#N/A</v>
      </c>
      <c r="P107" s="1"/>
      <c r="Q107" s="1"/>
      <c r="R107" s="1"/>
      <c r="S107" s="1"/>
      <c r="T107" s="63" t="e">
        <f t="shared" si="19"/>
        <v>#N/A</v>
      </c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33" customHeight="1">
      <c r="A108" s="122"/>
      <c r="B108" s="24"/>
      <c r="C108" s="24"/>
      <c r="D108" s="24"/>
      <c r="E108" s="24"/>
      <c r="F108" s="25"/>
      <c r="G108" s="26"/>
      <c r="H108" s="123"/>
      <c r="I108" s="24"/>
      <c r="J108" s="1"/>
      <c r="K108" s="1"/>
      <c r="L108" s="63"/>
      <c r="M108" s="1"/>
      <c r="N108" s="1"/>
      <c r="O108" s="63"/>
      <c r="P108" s="1"/>
      <c r="Q108" s="1"/>
      <c r="R108" s="1"/>
      <c r="S108" s="1"/>
      <c r="T108" s="63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33" customHeight="1">
      <c r="A109" s="122"/>
      <c r="B109" s="24"/>
      <c r="C109" s="24"/>
      <c r="D109" s="24"/>
      <c r="E109" s="24"/>
      <c r="F109" s="25"/>
      <c r="G109" s="26"/>
      <c r="H109" s="123"/>
      <c r="I109" s="24"/>
      <c r="J109" s="1"/>
      <c r="K109" s="1"/>
      <c r="L109" s="63" t="e">
        <f t="shared" ref="L109:L114" si="20">#N/A</f>
        <v>#N/A</v>
      </c>
      <c r="M109" s="1"/>
      <c r="N109" s="1"/>
      <c r="O109" s="63" t="e">
        <f t="shared" ref="O109:O114" si="21">#N/A</f>
        <v>#N/A</v>
      </c>
      <c r="P109" s="1"/>
      <c r="Q109" s="1"/>
      <c r="R109" s="1"/>
      <c r="S109" s="1"/>
      <c r="T109" s="63" t="e">
        <f t="shared" ref="T109:T114" si="22">#N/A</f>
        <v>#N/A</v>
      </c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33" customHeight="1">
      <c r="A110" s="122"/>
      <c r="B110" s="24"/>
      <c r="C110" s="24"/>
      <c r="D110" s="24"/>
      <c r="E110" s="24"/>
      <c r="F110" s="25"/>
      <c r="G110" s="26"/>
      <c r="H110" s="123"/>
      <c r="I110" s="24"/>
      <c r="J110" s="1"/>
      <c r="K110" s="1"/>
      <c r="L110" s="63" t="e">
        <f t="shared" si="20"/>
        <v>#N/A</v>
      </c>
      <c r="M110" s="1"/>
      <c r="N110" s="1"/>
      <c r="O110" s="63" t="e">
        <f t="shared" si="21"/>
        <v>#N/A</v>
      </c>
      <c r="P110" s="1"/>
      <c r="Q110" s="1"/>
      <c r="R110" s="1"/>
      <c r="S110" s="1"/>
      <c r="T110" s="63" t="e">
        <f t="shared" si="22"/>
        <v>#N/A</v>
      </c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33" customHeight="1">
      <c r="A111" s="122"/>
      <c r="B111" s="24"/>
      <c r="C111" s="24"/>
      <c r="D111" s="24"/>
      <c r="E111" s="24"/>
      <c r="F111" s="25"/>
      <c r="G111" s="26"/>
      <c r="H111" s="123"/>
      <c r="I111" s="24"/>
      <c r="J111" s="1"/>
      <c r="K111" s="1"/>
      <c r="L111" s="63" t="e">
        <f t="shared" si="20"/>
        <v>#N/A</v>
      </c>
      <c r="M111" s="1"/>
      <c r="N111" s="1"/>
      <c r="O111" s="63" t="e">
        <f t="shared" si="21"/>
        <v>#N/A</v>
      </c>
      <c r="P111" s="1"/>
      <c r="Q111" s="1"/>
      <c r="R111" s="1"/>
      <c r="S111" s="1"/>
      <c r="T111" s="63" t="e">
        <f t="shared" si="22"/>
        <v>#N/A</v>
      </c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33" customHeight="1">
      <c r="A112" s="122"/>
      <c r="B112" s="24"/>
      <c r="C112" s="24"/>
      <c r="D112" s="24"/>
      <c r="E112" s="24"/>
      <c r="F112" s="25"/>
      <c r="G112" s="26"/>
      <c r="H112" s="123"/>
      <c r="I112" s="24"/>
      <c r="J112" s="1"/>
      <c r="K112" s="1"/>
      <c r="L112" s="63" t="e">
        <f t="shared" si="20"/>
        <v>#N/A</v>
      </c>
      <c r="M112" s="1"/>
      <c r="N112" s="1"/>
      <c r="O112" s="63" t="e">
        <f t="shared" si="21"/>
        <v>#N/A</v>
      </c>
      <c r="P112" s="1"/>
      <c r="Q112" s="1"/>
      <c r="R112" s="1"/>
      <c r="S112" s="1"/>
      <c r="T112" s="63" t="e">
        <f t="shared" si="22"/>
        <v>#N/A</v>
      </c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33" customHeight="1">
      <c r="A113" s="122"/>
      <c r="B113" s="24"/>
      <c r="C113" s="24"/>
      <c r="D113" s="24"/>
      <c r="E113" s="24"/>
      <c r="F113" s="25"/>
      <c r="G113" s="26"/>
      <c r="H113" s="123"/>
      <c r="I113" s="24"/>
      <c r="J113" s="1"/>
      <c r="K113" s="1"/>
      <c r="L113" s="63" t="e">
        <f t="shared" si="20"/>
        <v>#N/A</v>
      </c>
      <c r="M113" s="1"/>
      <c r="N113" s="1"/>
      <c r="O113" s="63" t="e">
        <f t="shared" si="21"/>
        <v>#N/A</v>
      </c>
      <c r="P113" s="1"/>
      <c r="Q113" s="1"/>
      <c r="R113" s="1"/>
      <c r="S113" s="1"/>
      <c r="T113" s="63" t="e">
        <f t="shared" si="22"/>
        <v>#N/A</v>
      </c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33" customHeight="1">
      <c r="A114" s="122"/>
      <c r="B114" s="24"/>
      <c r="C114" s="24"/>
      <c r="D114" s="24"/>
      <c r="E114" s="24"/>
      <c r="F114" s="25"/>
      <c r="G114" s="26"/>
      <c r="H114" s="123"/>
      <c r="I114" s="24"/>
      <c r="J114" s="1"/>
      <c r="K114" s="1"/>
      <c r="L114" s="63" t="e">
        <f t="shared" si="20"/>
        <v>#N/A</v>
      </c>
      <c r="M114" s="1"/>
      <c r="N114" s="1"/>
      <c r="O114" s="63" t="e">
        <f t="shared" si="21"/>
        <v>#N/A</v>
      </c>
      <c r="P114" s="1"/>
      <c r="Q114" s="1"/>
      <c r="R114" s="1"/>
      <c r="S114" s="1"/>
      <c r="T114" s="63" t="e">
        <f t="shared" si="22"/>
        <v>#N/A</v>
      </c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33" customHeight="1">
      <c r="A115" s="122"/>
      <c r="B115" s="24"/>
      <c r="C115" s="24"/>
      <c r="D115" s="24"/>
      <c r="E115" s="24"/>
      <c r="F115" s="25"/>
      <c r="G115" s="26"/>
      <c r="H115" s="123"/>
      <c r="I115" s="24"/>
      <c r="J115" s="1"/>
      <c r="K115" s="1"/>
      <c r="L115" s="63"/>
      <c r="M115" s="1"/>
      <c r="N115" s="1"/>
      <c r="O115" s="63"/>
      <c r="P115" s="1"/>
      <c r="Q115" s="1"/>
      <c r="R115" s="1"/>
      <c r="S115" s="1"/>
      <c r="T115" s="63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33" customHeight="1">
      <c r="A116" s="122"/>
      <c r="B116" s="24"/>
      <c r="C116" s="24"/>
      <c r="D116" s="24"/>
      <c r="E116" s="24"/>
      <c r="F116" s="25"/>
      <c r="G116" s="26"/>
      <c r="H116" s="123"/>
      <c r="I116" s="24"/>
      <c r="J116" s="1"/>
      <c r="K116" s="1"/>
      <c r="L116" s="63"/>
      <c r="M116" s="1"/>
      <c r="N116" s="1"/>
      <c r="O116" s="63"/>
      <c r="P116" s="1"/>
      <c r="Q116" s="1"/>
      <c r="R116" s="1"/>
      <c r="S116" s="1"/>
      <c r="T116" s="63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33" customHeight="1">
      <c r="A117" s="122"/>
      <c r="B117" s="24"/>
      <c r="C117" s="24"/>
      <c r="D117" s="24"/>
      <c r="E117" s="24"/>
      <c r="F117" s="25"/>
      <c r="G117" s="26"/>
      <c r="H117" s="123"/>
      <c r="I117" s="24"/>
      <c r="J117" s="1"/>
      <c r="K117" s="1"/>
      <c r="L117" s="63" t="e">
        <f>#N/A</f>
        <v>#N/A</v>
      </c>
      <c r="M117" s="1"/>
      <c r="N117" s="1"/>
      <c r="O117" s="63" t="e">
        <f>#N/A</f>
        <v>#N/A</v>
      </c>
      <c r="P117" s="1"/>
      <c r="Q117" s="1"/>
      <c r="R117" s="1"/>
      <c r="S117" s="1"/>
      <c r="T117" s="63" t="e">
        <f>#N/A</f>
        <v>#N/A</v>
      </c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33" customHeight="1">
      <c r="A118" s="122"/>
      <c r="B118" s="24"/>
      <c r="C118" s="24"/>
      <c r="D118" s="24"/>
      <c r="E118" s="24"/>
      <c r="F118" s="25"/>
      <c r="G118" s="26"/>
      <c r="H118" s="123"/>
      <c r="I118" s="24"/>
      <c r="J118" s="1"/>
      <c r="K118" s="1"/>
      <c r="L118" s="63"/>
      <c r="M118" s="1"/>
      <c r="N118" s="1"/>
      <c r="O118" s="63"/>
      <c r="P118" s="1"/>
      <c r="Q118" s="1"/>
      <c r="R118" s="1"/>
      <c r="S118" s="1"/>
      <c r="T118" s="63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33" customHeight="1">
      <c r="A119" s="122"/>
      <c r="B119" s="24"/>
      <c r="C119" s="24"/>
      <c r="D119" s="24"/>
      <c r="E119" s="24"/>
      <c r="F119" s="25"/>
      <c r="G119" s="26"/>
      <c r="H119" s="123"/>
      <c r="I119" s="24"/>
      <c r="J119" s="1"/>
      <c r="K119" s="1"/>
      <c r="L119" s="63" t="e">
        <f t="shared" ref="L119:L123" si="23">#N/A</f>
        <v>#N/A</v>
      </c>
      <c r="M119" s="1"/>
      <c r="N119" s="1"/>
      <c r="O119" s="63" t="e">
        <f t="shared" ref="O119:O123" si="24">#N/A</f>
        <v>#N/A</v>
      </c>
      <c r="P119" s="1"/>
      <c r="Q119" s="1"/>
      <c r="R119" s="1"/>
      <c r="S119" s="1"/>
      <c r="T119" s="63" t="e">
        <f t="shared" ref="T119:T123" si="25">#N/A</f>
        <v>#N/A</v>
      </c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33" customHeight="1">
      <c r="A120" s="122"/>
      <c r="B120" s="24"/>
      <c r="C120" s="24"/>
      <c r="D120" s="24"/>
      <c r="E120" s="24"/>
      <c r="F120" s="25"/>
      <c r="G120" s="26"/>
      <c r="H120" s="123"/>
      <c r="I120" s="24"/>
      <c r="J120" s="1"/>
      <c r="K120" s="1"/>
      <c r="L120" s="63" t="e">
        <f t="shared" si="23"/>
        <v>#N/A</v>
      </c>
      <c r="M120" s="1"/>
      <c r="N120" s="1"/>
      <c r="O120" s="63" t="e">
        <f t="shared" si="24"/>
        <v>#N/A</v>
      </c>
      <c r="P120" s="1"/>
      <c r="Q120" s="1"/>
      <c r="R120" s="1"/>
      <c r="S120" s="1"/>
      <c r="T120" s="63" t="e">
        <f t="shared" si="25"/>
        <v>#N/A</v>
      </c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33" customHeight="1">
      <c r="A121" s="122"/>
      <c r="B121" s="24"/>
      <c r="C121" s="24"/>
      <c r="D121" s="24"/>
      <c r="E121" s="24"/>
      <c r="F121" s="25"/>
      <c r="G121" s="26"/>
      <c r="H121" s="123"/>
      <c r="I121" s="24"/>
      <c r="J121" s="1"/>
      <c r="K121" s="1"/>
      <c r="L121" s="63" t="e">
        <f t="shared" si="23"/>
        <v>#N/A</v>
      </c>
      <c r="M121" s="1"/>
      <c r="N121" s="1"/>
      <c r="O121" s="63" t="e">
        <f t="shared" si="24"/>
        <v>#N/A</v>
      </c>
      <c r="P121" s="1"/>
      <c r="Q121" s="1"/>
      <c r="R121" s="1"/>
      <c r="S121" s="1"/>
      <c r="T121" s="63" t="e">
        <f t="shared" si="25"/>
        <v>#N/A</v>
      </c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33" customHeight="1">
      <c r="A122" s="122"/>
      <c r="B122" s="24"/>
      <c r="C122" s="24"/>
      <c r="D122" s="24"/>
      <c r="E122" s="24"/>
      <c r="F122" s="25"/>
      <c r="G122" s="26"/>
      <c r="H122" s="123"/>
      <c r="I122" s="24"/>
      <c r="J122" s="1"/>
      <c r="K122" s="1"/>
      <c r="L122" s="63" t="e">
        <f t="shared" si="23"/>
        <v>#N/A</v>
      </c>
      <c r="M122" s="1"/>
      <c r="N122" s="1"/>
      <c r="O122" s="63" t="e">
        <f t="shared" si="24"/>
        <v>#N/A</v>
      </c>
      <c r="P122" s="1"/>
      <c r="Q122" s="1"/>
      <c r="R122" s="1"/>
      <c r="S122" s="1"/>
      <c r="T122" s="63" t="e">
        <f t="shared" si="25"/>
        <v>#N/A</v>
      </c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33" customHeight="1">
      <c r="A123" s="122"/>
      <c r="B123" s="24"/>
      <c r="C123" s="24"/>
      <c r="D123" s="24"/>
      <c r="E123" s="24"/>
      <c r="F123" s="25"/>
      <c r="G123" s="26"/>
      <c r="H123" s="123"/>
      <c r="I123" s="24"/>
      <c r="J123" s="1"/>
      <c r="K123" s="1"/>
      <c r="L123" s="63" t="e">
        <f t="shared" si="23"/>
        <v>#N/A</v>
      </c>
      <c r="M123" s="1"/>
      <c r="N123" s="1"/>
      <c r="O123" s="63" t="e">
        <f t="shared" si="24"/>
        <v>#N/A</v>
      </c>
      <c r="P123" s="1"/>
      <c r="Q123" s="1"/>
      <c r="R123" s="1"/>
      <c r="S123" s="1"/>
      <c r="T123" s="63" t="e">
        <f t="shared" si="25"/>
        <v>#N/A</v>
      </c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33" customHeight="1">
      <c r="A124" s="122"/>
      <c r="B124" s="24"/>
      <c r="C124" s="24"/>
      <c r="D124" s="24"/>
      <c r="E124" s="24"/>
      <c r="F124" s="25"/>
      <c r="G124" s="26"/>
      <c r="H124" s="123"/>
      <c r="I124" s="24"/>
      <c r="J124" s="124"/>
      <c r="K124" s="124"/>
      <c r="L124" s="124"/>
      <c r="M124" s="29"/>
      <c r="N124" s="125"/>
      <c r="O124" s="126"/>
      <c r="P124" s="101"/>
      <c r="Q124" s="124"/>
      <c r="R124" s="124"/>
      <c r="S124" s="124"/>
      <c r="T124" s="124"/>
      <c r="U124" s="29"/>
      <c r="V124" s="125"/>
      <c r="W124" s="1"/>
      <c r="X124" s="1"/>
      <c r="Y124" s="1"/>
      <c r="Z124" s="1"/>
      <c r="AA124" s="1"/>
      <c r="AB124" s="1"/>
      <c r="AC124" s="1"/>
    </row>
    <row r="125" spans="1:29" ht="33" customHeight="1">
      <c r="A125" s="122"/>
      <c r="B125" s="24"/>
      <c r="C125" s="24"/>
      <c r="D125" s="24"/>
      <c r="E125" s="24"/>
      <c r="F125" s="25"/>
      <c r="G125" s="26"/>
      <c r="H125" s="123"/>
      <c r="I125" s="24"/>
      <c r="J125" s="124"/>
      <c r="K125" s="124"/>
      <c r="L125" s="124"/>
      <c r="M125" s="29"/>
      <c r="N125" s="125"/>
      <c r="O125" s="126"/>
      <c r="P125" s="101"/>
      <c r="Q125" s="124"/>
      <c r="R125" s="124"/>
      <c r="S125" s="124"/>
      <c r="T125" s="124"/>
      <c r="U125" s="29"/>
      <c r="V125" s="125"/>
      <c r="W125" s="1"/>
      <c r="X125" s="1"/>
      <c r="Y125" s="1"/>
      <c r="Z125" s="1"/>
      <c r="AA125" s="1"/>
      <c r="AB125" s="1"/>
      <c r="AC125" s="1"/>
    </row>
    <row r="126" spans="1:29" ht="33" customHeight="1">
      <c r="A126" s="122"/>
      <c r="B126" s="24"/>
      <c r="C126" s="24"/>
      <c r="D126" s="24"/>
      <c r="E126" s="24"/>
      <c r="F126" s="25"/>
      <c r="G126" s="26"/>
      <c r="H126" s="123"/>
      <c r="I126" s="24"/>
      <c r="J126" s="1"/>
      <c r="K126" s="1"/>
      <c r="L126" s="63" t="e">
        <f t="shared" ref="L126:L130" si="26">#N/A</f>
        <v>#N/A</v>
      </c>
      <c r="M126" s="1"/>
      <c r="N126" s="1"/>
      <c r="O126" s="63" t="e">
        <f t="shared" ref="O126:O130" si="27">#N/A</f>
        <v>#N/A</v>
      </c>
      <c r="P126" s="1"/>
      <c r="Q126" s="1"/>
      <c r="R126" s="1"/>
      <c r="S126" s="1"/>
      <c r="T126" s="63" t="e">
        <f t="shared" ref="T126:T130" si="28">#N/A</f>
        <v>#N/A</v>
      </c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33" customHeight="1">
      <c r="A127" s="122"/>
      <c r="B127" s="24"/>
      <c r="C127" s="24"/>
      <c r="D127" s="24"/>
      <c r="E127" s="24"/>
      <c r="F127" s="25"/>
      <c r="G127" s="26"/>
      <c r="H127" s="123"/>
      <c r="I127" s="24"/>
      <c r="J127" s="1"/>
      <c r="K127" s="1"/>
      <c r="L127" s="63" t="e">
        <f t="shared" si="26"/>
        <v>#N/A</v>
      </c>
      <c r="M127" s="1"/>
      <c r="N127" s="1"/>
      <c r="O127" s="63" t="e">
        <f t="shared" si="27"/>
        <v>#N/A</v>
      </c>
      <c r="P127" s="1"/>
      <c r="Q127" s="1"/>
      <c r="R127" s="1"/>
      <c r="S127" s="1"/>
      <c r="T127" s="63" t="e">
        <f t="shared" si="28"/>
        <v>#N/A</v>
      </c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33" customHeight="1">
      <c r="A128" s="122"/>
      <c r="B128" s="24"/>
      <c r="C128" s="24"/>
      <c r="D128" s="24"/>
      <c r="E128" s="24"/>
      <c r="F128" s="25"/>
      <c r="G128" s="26"/>
      <c r="H128" s="123"/>
      <c r="I128" s="24"/>
      <c r="J128" s="1"/>
      <c r="K128" s="1"/>
      <c r="L128" s="63" t="e">
        <f t="shared" si="26"/>
        <v>#N/A</v>
      </c>
      <c r="M128" s="1"/>
      <c r="N128" s="1"/>
      <c r="O128" s="63" t="e">
        <f t="shared" si="27"/>
        <v>#N/A</v>
      </c>
      <c r="P128" s="1"/>
      <c r="Q128" s="1"/>
      <c r="R128" s="1"/>
      <c r="S128" s="1"/>
      <c r="T128" s="63" t="e">
        <f t="shared" si="28"/>
        <v>#N/A</v>
      </c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33" customHeight="1">
      <c r="A129" s="122"/>
      <c r="B129" s="24"/>
      <c r="C129" s="24"/>
      <c r="D129" s="24"/>
      <c r="E129" s="24"/>
      <c r="F129" s="25"/>
      <c r="G129" s="26"/>
      <c r="H129" s="123"/>
      <c r="I129" s="24"/>
      <c r="J129" s="1"/>
      <c r="K129" s="1"/>
      <c r="L129" s="63" t="e">
        <f t="shared" si="26"/>
        <v>#N/A</v>
      </c>
      <c r="M129" s="1"/>
      <c r="N129" s="1"/>
      <c r="O129" s="63" t="e">
        <f t="shared" si="27"/>
        <v>#N/A</v>
      </c>
      <c r="P129" s="1"/>
      <c r="Q129" s="1"/>
      <c r="R129" s="1"/>
      <c r="S129" s="1"/>
      <c r="T129" s="63" t="e">
        <f t="shared" si="28"/>
        <v>#N/A</v>
      </c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33" customHeight="1">
      <c r="A130" s="122"/>
      <c r="B130" s="24"/>
      <c r="C130" s="24"/>
      <c r="D130" s="24"/>
      <c r="E130" s="24"/>
      <c r="F130" s="25"/>
      <c r="G130" s="26"/>
      <c r="H130" s="123"/>
      <c r="I130" s="24"/>
      <c r="J130" s="1"/>
      <c r="K130" s="1"/>
      <c r="L130" s="63" t="e">
        <f t="shared" si="26"/>
        <v>#N/A</v>
      </c>
      <c r="M130" s="1"/>
      <c r="N130" s="1"/>
      <c r="O130" s="63" t="e">
        <f t="shared" si="27"/>
        <v>#N/A</v>
      </c>
      <c r="P130" s="1"/>
      <c r="Q130" s="1"/>
      <c r="R130" s="1"/>
      <c r="S130" s="1"/>
      <c r="T130" s="63" t="e">
        <f t="shared" si="28"/>
        <v>#N/A</v>
      </c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33" customHeight="1">
      <c r="A131" s="122"/>
      <c r="B131" s="24"/>
      <c r="C131" s="24"/>
      <c r="D131" s="24"/>
      <c r="E131" s="24"/>
      <c r="F131" s="25"/>
      <c r="G131" s="26"/>
      <c r="H131" s="123"/>
      <c r="I131" s="24"/>
      <c r="J131" s="1"/>
      <c r="K131" s="1"/>
      <c r="L131" s="63"/>
      <c r="M131" s="1"/>
      <c r="N131" s="1"/>
      <c r="O131" s="63"/>
      <c r="P131" s="1"/>
      <c r="Q131" s="1"/>
      <c r="R131" s="1"/>
      <c r="S131" s="1"/>
      <c r="T131" s="63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33" customHeight="1">
      <c r="A132" s="122"/>
      <c r="B132" s="24"/>
      <c r="C132" s="24"/>
      <c r="D132" s="24"/>
      <c r="E132" s="24"/>
      <c r="F132" s="25"/>
      <c r="G132" s="26"/>
      <c r="H132" s="123"/>
      <c r="I132" s="24"/>
      <c r="J132" s="1"/>
      <c r="K132" s="1"/>
      <c r="L132" s="63"/>
      <c r="M132" s="1"/>
      <c r="N132" s="1"/>
      <c r="O132" s="63"/>
      <c r="P132" s="1"/>
      <c r="Q132" s="1"/>
      <c r="R132" s="1"/>
      <c r="S132" s="1"/>
      <c r="T132" s="63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33" customHeight="1">
      <c r="A133" s="122"/>
      <c r="B133" s="24"/>
      <c r="C133" s="24"/>
      <c r="D133" s="24"/>
      <c r="E133" s="24"/>
      <c r="F133" s="25"/>
      <c r="G133" s="26"/>
      <c r="H133" s="123"/>
      <c r="I133" s="24"/>
      <c r="J133" s="1"/>
      <c r="K133" s="1"/>
      <c r="L133" s="63" t="e">
        <f t="shared" ref="L133:L135" si="29">#N/A</f>
        <v>#N/A</v>
      </c>
      <c r="M133" s="1"/>
      <c r="N133" s="1"/>
      <c r="O133" s="63" t="e">
        <f t="shared" ref="O133:O135" si="30">#N/A</f>
        <v>#N/A</v>
      </c>
      <c r="P133" s="1"/>
      <c r="Q133" s="1"/>
      <c r="R133" s="1"/>
      <c r="S133" s="1"/>
      <c r="T133" s="63" t="e">
        <f t="shared" ref="T133:T135" si="31">#N/A</f>
        <v>#N/A</v>
      </c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33" customHeight="1">
      <c r="A134" s="122"/>
      <c r="B134" s="24"/>
      <c r="C134" s="24"/>
      <c r="D134" s="24"/>
      <c r="E134" s="24"/>
      <c r="F134" s="25"/>
      <c r="G134" s="26"/>
      <c r="H134" s="123"/>
      <c r="I134" s="24"/>
      <c r="J134" s="1"/>
      <c r="K134" s="1"/>
      <c r="L134" s="63" t="e">
        <f t="shared" si="29"/>
        <v>#N/A</v>
      </c>
      <c r="M134" s="1"/>
      <c r="N134" s="1"/>
      <c r="O134" s="63" t="e">
        <f t="shared" si="30"/>
        <v>#N/A</v>
      </c>
      <c r="P134" s="1"/>
      <c r="Q134" s="1"/>
      <c r="R134" s="1"/>
      <c r="S134" s="1"/>
      <c r="T134" s="63" t="e">
        <f t="shared" si="31"/>
        <v>#N/A</v>
      </c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33" customHeight="1">
      <c r="A135" s="122"/>
      <c r="B135" s="24"/>
      <c r="C135" s="24"/>
      <c r="D135" s="24"/>
      <c r="E135" s="24"/>
      <c r="F135" s="25"/>
      <c r="G135" s="26"/>
      <c r="H135" s="123"/>
      <c r="I135" s="24"/>
      <c r="J135" s="1"/>
      <c r="K135" s="1"/>
      <c r="L135" s="63" t="e">
        <f t="shared" si="29"/>
        <v>#N/A</v>
      </c>
      <c r="M135" s="1"/>
      <c r="N135" s="1"/>
      <c r="O135" s="63" t="e">
        <f t="shared" si="30"/>
        <v>#N/A</v>
      </c>
      <c r="P135" s="1"/>
      <c r="Q135" s="1"/>
      <c r="R135" s="1"/>
      <c r="S135" s="1"/>
      <c r="T135" s="63" t="e">
        <f t="shared" si="31"/>
        <v>#N/A</v>
      </c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33" customHeight="1">
      <c r="A136" s="122"/>
      <c r="B136" s="24"/>
      <c r="C136" s="24"/>
      <c r="D136" s="24"/>
      <c r="E136" s="24"/>
      <c r="F136" s="25"/>
      <c r="G136" s="26"/>
      <c r="H136" s="123"/>
      <c r="I136" s="24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27"/>
    </row>
    <row r="138" spans="1:29" ht="15.75" customHeight="1">
      <c r="A138" s="127"/>
    </row>
    <row r="139" spans="1:29" ht="15.75" customHeight="1">
      <c r="A139" s="127"/>
    </row>
    <row r="140" spans="1:29" ht="15.75" customHeight="1">
      <c r="A140" s="127"/>
    </row>
    <row r="141" spans="1:29" ht="15.75" customHeight="1">
      <c r="A141" s="127"/>
    </row>
    <row r="142" spans="1:29" ht="15.75" customHeight="1">
      <c r="A142" s="127"/>
    </row>
    <row r="143" spans="1:29" ht="15.75" customHeight="1">
      <c r="A143" s="127"/>
    </row>
    <row r="144" spans="1:29" ht="15.75" customHeight="1">
      <c r="A144" s="127"/>
    </row>
    <row r="145" spans="1:1" ht="15.75" customHeight="1">
      <c r="A145" s="127"/>
    </row>
    <row r="146" spans="1:1" ht="15.75" customHeight="1">
      <c r="A146" s="127"/>
    </row>
    <row r="147" spans="1:1" ht="15.75" customHeight="1">
      <c r="A147" s="127"/>
    </row>
    <row r="148" spans="1:1" ht="15.75" customHeight="1">
      <c r="A148" s="127"/>
    </row>
    <row r="149" spans="1:1" ht="15.75" customHeight="1">
      <c r="A149" s="127"/>
    </row>
    <row r="150" spans="1:1" ht="15.75" customHeight="1">
      <c r="A150" s="127"/>
    </row>
    <row r="151" spans="1:1" ht="15.75" customHeight="1">
      <c r="A151" s="127"/>
    </row>
    <row r="152" spans="1:1" ht="15.75" customHeight="1">
      <c r="A152" s="127"/>
    </row>
    <row r="153" spans="1:1" ht="15.75" customHeight="1">
      <c r="A153" s="127"/>
    </row>
    <row r="154" spans="1:1" ht="15.75" customHeight="1">
      <c r="A154" s="127"/>
    </row>
    <row r="155" spans="1:1" ht="15.75" customHeight="1">
      <c r="A155" s="127"/>
    </row>
    <row r="156" spans="1:1" ht="15.75" customHeight="1">
      <c r="A156" s="127"/>
    </row>
    <row r="157" spans="1:1" ht="15.75" customHeight="1">
      <c r="A157" s="127"/>
    </row>
    <row r="158" spans="1:1" ht="15.75" customHeight="1">
      <c r="A158" s="127"/>
    </row>
    <row r="159" spans="1:1" ht="15.75" customHeight="1">
      <c r="A159" s="127"/>
    </row>
    <row r="160" spans="1:1" ht="15.75" customHeight="1">
      <c r="A160" s="127"/>
    </row>
    <row r="161" spans="1:1" ht="15.75" customHeight="1">
      <c r="A161" s="127"/>
    </row>
    <row r="162" spans="1:1" ht="15.75" customHeight="1">
      <c r="A162" s="127"/>
    </row>
    <row r="163" spans="1:1" ht="15.75" customHeight="1">
      <c r="A163" s="127"/>
    </row>
    <row r="164" spans="1:1" ht="15.75" customHeight="1">
      <c r="A164" s="127"/>
    </row>
    <row r="165" spans="1:1" ht="15.75" customHeight="1">
      <c r="A165" s="127"/>
    </row>
    <row r="166" spans="1:1" ht="15.75" customHeight="1">
      <c r="A166" s="127"/>
    </row>
    <row r="167" spans="1:1" ht="15.75" customHeight="1">
      <c r="A167" s="127"/>
    </row>
    <row r="168" spans="1:1" ht="15.75" customHeight="1">
      <c r="A168" s="127"/>
    </row>
    <row r="169" spans="1:1" ht="15.75" customHeight="1">
      <c r="A169" s="127"/>
    </row>
    <row r="170" spans="1:1" ht="15.75" customHeight="1">
      <c r="A170" s="127"/>
    </row>
    <row r="171" spans="1:1" ht="15.75" customHeight="1">
      <c r="A171" s="127"/>
    </row>
    <row r="172" spans="1:1" ht="15.75" customHeight="1">
      <c r="A172" s="127"/>
    </row>
    <row r="173" spans="1:1" ht="15.75" customHeight="1">
      <c r="A173" s="127"/>
    </row>
    <row r="174" spans="1:1" ht="15.75" customHeight="1">
      <c r="A174" s="127"/>
    </row>
    <row r="175" spans="1:1" ht="15.75" customHeight="1">
      <c r="A175" s="127"/>
    </row>
    <row r="176" spans="1:1" ht="15.75" customHeight="1">
      <c r="A176" s="127"/>
    </row>
    <row r="177" spans="1:1" ht="15.75" customHeight="1">
      <c r="A177" s="127"/>
    </row>
    <row r="178" spans="1:1" ht="15.75" customHeight="1">
      <c r="A178" s="127"/>
    </row>
    <row r="179" spans="1:1" ht="15.75" customHeight="1">
      <c r="A179" s="127"/>
    </row>
    <row r="180" spans="1:1" ht="15.75" customHeight="1">
      <c r="A180" s="127"/>
    </row>
    <row r="181" spans="1:1" ht="15.75" customHeight="1">
      <c r="A181" s="127"/>
    </row>
    <row r="182" spans="1:1" ht="15.75" customHeight="1">
      <c r="A182" s="127"/>
    </row>
    <row r="183" spans="1:1" ht="15.75" customHeight="1">
      <c r="A183" s="127"/>
    </row>
    <row r="184" spans="1:1" ht="15.75" customHeight="1">
      <c r="A184" s="127"/>
    </row>
    <row r="185" spans="1:1" ht="15.75" customHeight="1">
      <c r="A185" s="127"/>
    </row>
    <row r="186" spans="1:1" ht="15.75" customHeight="1">
      <c r="A186" s="127"/>
    </row>
    <row r="187" spans="1:1" ht="15.75" customHeight="1">
      <c r="A187" s="127"/>
    </row>
    <row r="188" spans="1:1" ht="15.75" customHeight="1">
      <c r="A188" s="127"/>
    </row>
    <row r="189" spans="1:1" ht="15.75" customHeight="1">
      <c r="A189" s="127"/>
    </row>
    <row r="190" spans="1:1" ht="15.75" customHeight="1">
      <c r="A190" s="127"/>
    </row>
    <row r="191" spans="1:1" ht="15.75" customHeight="1">
      <c r="A191" s="127"/>
    </row>
    <row r="192" spans="1:1" ht="15.75" customHeight="1">
      <c r="A192" s="127"/>
    </row>
    <row r="193" spans="1:1" ht="15.75" customHeight="1">
      <c r="A193" s="127"/>
    </row>
    <row r="194" spans="1:1" ht="15.75" customHeight="1">
      <c r="A194" s="127"/>
    </row>
    <row r="195" spans="1:1" ht="15.75" customHeight="1">
      <c r="A195" s="127"/>
    </row>
    <row r="196" spans="1:1" ht="15.75" customHeight="1">
      <c r="A196" s="127"/>
    </row>
    <row r="197" spans="1:1" ht="15.75" customHeight="1">
      <c r="A197" s="127"/>
    </row>
    <row r="198" spans="1:1" ht="15.75" customHeight="1">
      <c r="A198" s="127"/>
    </row>
    <row r="199" spans="1:1" ht="15.75" customHeight="1">
      <c r="A199" s="127"/>
    </row>
    <row r="200" spans="1:1" ht="15.75" customHeight="1">
      <c r="A200" s="127"/>
    </row>
    <row r="201" spans="1:1" ht="15.75" customHeight="1">
      <c r="A201" s="127"/>
    </row>
    <row r="202" spans="1:1" ht="15.75" customHeight="1">
      <c r="A202" s="127"/>
    </row>
    <row r="203" spans="1:1" ht="15.75" customHeight="1">
      <c r="A203" s="127"/>
    </row>
    <row r="204" spans="1:1" ht="15.75" customHeight="1">
      <c r="A204" s="127"/>
    </row>
    <row r="205" spans="1:1" ht="15.75" customHeight="1">
      <c r="A205" s="127"/>
    </row>
    <row r="206" spans="1:1" ht="15.75" customHeight="1">
      <c r="A206" s="127"/>
    </row>
    <row r="207" spans="1:1" ht="15.75" customHeight="1">
      <c r="A207" s="127"/>
    </row>
    <row r="208" spans="1:1" ht="15.75" customHeight="1">
      <c r="A208" s="127"/>
    </row>
    <row r="209" spans="1:1" ht="15.75" customHeight="1">
      <c r="A209" s="127"/>
    </row>
    <row r="210" spans="1:1" ht="15.75" customHeight="1">
      <c r="A210" s="127"/>
    </row>
    <row r="211" spans="1:1" ht="15.75" customHeight="1">
      <c r="A211" s="127"/>
    </row>
    <row r="212" spans="1:1" ht="15.75" customHeight="1">
      <c r="A212" s="127"/>
    </row>
    <row r="213" spans="1:1" ht="15.75" customHeight="1">
      <c r="A213" s="127"/>
    </row>
    <row r="214" spans="1:1" ht="15.75" customHeight="1">
      <c r="A214" s="127"/>
    </row>
    <row r="215" spans="1:1" ht="15.75" customHeight="1">
      <c r="A215" s="127"/>
    </row>
    <row r="216" spans="1:1" ht="15.75" customHeight="1">
      <c r="A216" s="127"/>
    </row>
    <row r="217" spans="1:1" ht="15.75" customHeight="1">
      <c r="A217" s="127"/>
    </row>
    <row r="218" spans="1:1" ht="15.75" customHeight="1">
      <c r="A218" s="127"/>
    </row>
    <row r="219" spans="1:1" ht="15.75" customHeight="1">
      <c r="A219" s="127"/>
    </row>
    <row r="220" spans="1:1" ht="15.75" customHeight="1">
      <c r="A220" s="127"/>
    </row>
    <row r="221" spans="1:1" ht="15.75" customHeight="1">
      <c r="A221" s="127"/>
    </row>
    <row r="222" spans="1:1" ht="15.75" customHeight="1">
      <c r="A222" s="127"/>
    </row>
    <row r="223" spans="1:1" ht="15.75" customHeight="1">
      <c r="A223" s="127"/>
    </row>
    <row r="224" spans="1:1" ht="15.75" customHeight="1">
      <c r="A224" s="127"/>
    </row>
    <row r="225" spans="1:1" ht="15.75" customHeight="1">
      <c r="A225" s="127"/>
    </row>
    <row r="226" spans="1:1" ht="15.75" customHeight="1">
      <c r="A226" s="127"/>
    </row>
    <row r="227" spans="1:1" ht="15.75" customHeight="1">
      <c r="A227" s="127"/>
    </row>
    <row r="228" spans="1:1" ht="15.75" customHeight="1">
      <c r="A228" s="127"/>
    </row>
    <row r="229" spans="1:1" ht="15.75" customHeight="1">
      <c r="A229" s="127"/>
    </row>
    <row r="230" spans="1:1" ht="15.75" customHeight="1">
      <c r="A230" s="127"/>
    </row>
    <row r="231" spans="1:1" ht="15.75" customHeight="1">
      <c r="A231" s="127"/>
    </row>
    <row r="232" spans="1:1" ht="15.75" customHeight="1">
      <c r="A232" s="127"/>
    </row>
    <row r="233" spans="1:1" ht="15.75" customHeight="1">
      <c r="A233" s="127"/>
    </row>
    <row r="234" spans="1:1" ht="15.75" customHeight="1">
      <c r="A234" s="127"/>
    </row>
    <row r="235" spans="1:1" ht="15.75" customHeight="1">
      <c r="A235" s="127"/>
    </row>
    <row r="236" spans="1:1" ht="15.75" customHeight="1">
      <c r="A236" s="127"/>
    </row>
    <row r="237" spans="1:1" ht="15.75" customHeight="1">
      <c r="A237" s="127"/>
    </row>
    <row r="238" spans="1:1" ht="15.75" customHeight="1">
      <c r="A238" s="127"/>
    </row>
    <row r="239" spans="1:1" ht="15.75" customHeight="1">
      <c r="A239" s="127"/>
    </row>
    <row r="240" spans="1:1" ht="15.75" customHeight="1">
      <c r="A240" s="127"/>
    </row>
    <row r="241" spans="1:1" ht="15.75" customHeight="1">
      <c r="A241" s="127"/>
    </row>
    <row r="242" spans="1:1" ht="15.75" customHeight="1">
      <c r="A242" s="127"/>
    </row>
    <row r="243" spans="1:1" ht="15.75" customHeight="1">
      <c r="A243" s="127"/>
    </row>
    <row r="244" spans="1:1" ht="15.75" customHeight="1">
      <c r="A244" s="127"/>
    </row>
    <row r="245" spans="1:1" ht="15.75" customHeight="1">
      <c r="A245" s="127"/>
    </row>
    <row r="246" spans="1:1" ht="15.75" customHeight="1">
      <c r="A246" s="127"/>
    </row>
    <row r="247" spans="1:1" ht="15.75" customHeight="1">
      <c r="A247" s="127"/>
    </row>
    <row r="248" spans="1:1" ht="15.75" customHeight="1">
      <c r="A248" s="127"/>
    </row>
    <row r="249" spans="1:1" ht="15.75" customHeight="1">
      <c r="A249" s="127"/>
    </row>
    <row r="250" spans="1:1" ht="15.75" customHeight="1">
      <c r="A250" s="127"/>
    </row>
    <row r="251" spans="1:1" ht="15.75" customHeight="1">
      <c r="A251" s="127"/>
    </row>
    <row r="252" spans="1:1" ht="15.75" customHeight="1">
      <c r="A252" s="127"/>
    </row>
    <row r="253" spans="1:1" ht="15.75" customHeight="1">
      <c r="A253" s="127"/>
    </row>
    <row r="254" spans="1:1" ht="15.75" customHeight="1">
      <c r="A254" s="127"/>
    </row>
    <row r="255" spans="1:1" ht="15.75" customHeight="1">
      <c r="A255" s="127"/>
    </row>
    <row r="256" spans="1:1" ht="15.75" customHeight="1">
      <c r="A256" s="127"/>
    </row>
    <row r="257" spans="1:1" ht="15.75" customHeight="1">
      <c r="A257" s="127"/>
    </row>
    <row r="258" spans="1:1" ht="15.75" customHeight="1">
      <c r="A258" s="127"/>
    </row>
    <row r="259" spans="1:1" ht="15.75" customHeight="1">
      <c r="A259" s="127"/>
    </row>
    <row r="260" spans="1:1" ht="15.75" customHeight="1">
      <c r="A260" s="127"/>
    </row>
    <row r="261" spans="1:1" ht="15.75" customHeight="1">
      <c r="A261" s="127"/>
    </row>
    <row r="262" spans="1:1" ht="15.75" customHeight="1">
      <c r="A262" s="127"/>
    </row>
    <row r="263" spans="1:1" ht="15.75" customHeight="1">
      <c r="A263" s="127"/>
    </row>
    <row r="264" spans="1:1" ht="15.75" customHeight="1">
      <c r="A264" s="127"/>
    </row>
    <row r="265" spans="1:1" ht="15.75" customHeight="1">
      <c r="A265" s="127"/>
    </row>
    <row r="266" spans="1:1" ht="15.75" customHeight="1">
      <c r="A266" s="127"/>
    </row>
    <row r="267" spans="1:1" ht="15.75" customHeight="1">
      <c r="A267" s="127"/>
    </row>
    <row r="268" spans="1:1" ht="15.75" customHeight="1">
      <c r="A268" s="127"/>
    </row>
    <row r="269" spans="1:1" ht="15.75" customHeight="1">
      <c r="A269" s="127"/>
    </row>
    <row r="270" spans="1:1" ht="15.75" customHeight="1">
      <c r="A270" s="127"/>
    </row>
    <row r="271" spans="1:1" ht="15.75" customHeight="1">
      <c r="A271" s="127"/>
    </row>
    <row r="272" spans="1:1" ht="15.75" customHeight="1">
      <c r="A272" s="127"/>
    </row>
    <row r="273" spans="1:1" ht="15.75" customHeight="1">
      <c r="A273" s="127"/>
    </row>
    <row r="274" spans="1:1" ht="15.75" customHeight="1">
      <c r="A274" s="127"/>
    </row>
    <row r="275" spans="1:1" ht="15.75" customHeight="1">
      <c r="A275" s="127"/>
    </row>
    <row r="276" spans="1:1" ht="15.75" customHeight="1">
      <c r="A276" s="127"/>
    </row>
    <row r="277" spans="1:1" ht="15.75" customHeight="1">
      <c r="A277" s="127"/>
    </row>
    <row r="278" spans="1:1" ht="15.75" customHeight="1">
      <c r="A278" s="127"/>
    </row>
    <row r="279" spans="1:1" ht="15.75" customHeight="1">
      <c r="A279" s="127"/>
    </row>
    <row r="280" spans="1:1" ht="15.75" customHeight="1">
      <c r="A280" s="127"/>
    </row>
    <row r="281" spans="1:1" ht="15.75" customHeight="1">
      <c r="A281" s="127"/>
    </row>
    <row r="282" spans="1:1" ht="15.75" customHeight="1">
      <c r="A282" s="127"/>
    </row>
    <row r="283" spans="1:1" ht="15.75" customHeight="1">
      <c r="A283" s="127"/>
    </row>
    <row r="284" spans="1:1" ht="15.75" customHeight="1">
      <c r="A284" s="127"/>
    </row>
    <row r="285" spans="1:1" ht="15.75" customHeight="1">
      <c r="A285" s="127"/>
    </row>
    <row r="286" spans="1:1" ht="15.75" customHeight="1">
      <c r="A286" s="127"/>
    </row>
    <row r="287" spans="1:1" ht="15.75" customHeight="1">
      <c r="A287" s="127"/>
    </row>
    <row r="288" spans="1:1" ht="15.75" customHeight="1">
      <c r="A288" s="127"/>
    </row>
    <row r="289" spans="1:1" ht="15.75" customHeight="1">
      <c r="A289" s="127"/>
    </row>
    <row r="290" spans="1:1" ht="15.75" customHeight="1">
      <c r="A290" s="127"/>
    </row>
    <row r="291" spans="1:1" ht="15.75" customHeight="1">
      <c r="A291" s="127"/>
    </row>
    <row r="292" spans="1:1" ht="15.75" customHeight="1">
      <c r="A292" s="127"/>
    </row>
    <row r="293" spans="1:1" ht="15.75" customHeight="1">
      <c r="A293" s="127"/>
    </row>
    <row r="294" spans="1:1" ht="15.75" customHeight="1">
      <c r="A294" s="127"/>
    </row>
    <row r="295" spans="1:1" ht="15.75" customHeight="1">
      <c r="A295" s="127"/>
    </row>
    <row r="296" spans="1:1" ht="15.75" customHeight="1">
      <c r="A296" s="127"/>
    </row>
    <row r="297" spans="1:1" ht="15.75" customHeight="1">
      <c r="A297" s="127"/>
    </row>
    <row r="298" spans="1:1" ht="15.75" customHeight="1">
      <c r="A298" s="127"/>
    </row>
    <row r="299" spans="1:1" ht="15.75" customHeight="1">
      <c r="A299" s="127"/>
    </row>
    <row r="300" spans="1:1" ht="15.75" customHeight="1">
      <c r="A300" s="127"/>
    </row>
    <row r="301" spans="1:1" ht="15.75" customHeight="1">
      <c r="A301" s="127"/>
    </row>
    <row r="302" spans="1:1" ht="15.75" customHeight="1">
      <c r="A302" s="127"/>
    </row>
    <row r="303" spans="1:1" ht="15.75" customHeight="1">
      <c r="A303" s="127"/>
    </row>
    <row r="304" spans="1:1" ht="15.75" customHeight="1">
      <c r="A304" s="127"/>
    </row>
    <row r="305" spans="1:1" ht="15.75" customHeight="1">
      <c r="A305" s="127"/>
    </row>
    <row r="306" spans="1:1" ht="15.75" customHeight="1">
      <c r="A306" s="127"/>
    </row>
    <row r="307" spans="1:1" ht="15.75" customHeight="1">
      <c r="A307" s="127"/>
    </row>
    <row r="308" spans="1:1" ht="15.75" customHeight="1">
      <c r="A308" s="127"/>
    </row>
    <row r="309" spans="1:1" ht="15.75" customHeight="1">
      <c r="A309" s="127"/>
    </row>
    <row r="310" spans="1:1" ht="15.75" customHeight="1">
      <c r="A310" s="127"/>
    </row>
    <row r="311" spans="1:1" ht="15.75" customHeight="1">
      <c r="A311" s="127"/>
    </row>
    <row r="312" spans="1:1" ht="15.75" customHeight="1">
      <c r="A312" s="127"/>
    </row>
    <row r="313" spans="1:1" ht="15.75" customHeight="1">
      <c r="A313" s="127"/>
    </row>
    <row r="314" spans="1:1" ht="15.75" customHeight="1">
      <c r="A314" s="127"/>
    </row>
    <row r="315" spans="1:1" ht="15.75" customHeight="1">
      <c r="A315" s="127"/>
    </row>
    <row r="316" spans="1:1" ht="15.75" customHeight="1">
      <c r="A316" s="127"/>
    </row>
    <row r="317" spans="1:1" ht="15.75" customHeight="1">
      <c r="A317" s="127"/>
    </row>
    <row r="318" spans="1:1" ht="15.75" customHeight="1">
      <c r="A318" s="127"/>
    </row>
    <row r="319" spans="1:1" ht="15.75" customHeight="1">
      <c r="A319" s="127"/>
    </row>
    <row r="320" spans="1:1" ht="15.75" customHeight="1">
      <c r="A320" s="127"/>
    </row>
    <row r="321" spans="1:1" ht="15.75" customHeight="1">
      <c r="A321" s="127"/>
    </row>
    <row r="322" spans="1:1" ht="15.75" customHeight="1">
      <c r="A322" s="127"/>
    </row>
    <row r="323" spans="1:1" ht="15.75" customHeight="1">
      <c r="A323" s="127"/>
    </row>
    <row r="324" spans="1:1" ht="15.75" customHeight="1">
      <c r="A324" s="127"/>
    </row>
    <row r="325" spans="1:1" ht="15.75" customHeight="1">
      <c r="A325" s="127"/>
    </row>
    <row r="326" spans="1:1" ht="15.75" customHeight="1">
      <c r="A326" s="127"/>
    </row>
    <row r="327" spans="1:1" ht="15.75" customHeight="1">
      <c r="A327" s="127"/>
    </row>
    <row r="328" spans="1:1" ht="15.75" customHeight="1">
      <c r="A328" s="127"/>
    </row>
    <row r="329" spans="1:1" ht="15.75" customHeight="1">
      <c r="A329" s="127"/>
    </row>
    <row r="330" spans="1:1" ht="15.75" customHeight="1">
      <c r="A330" s="127"/>
    </row>
    <row r="331" spans="1:1" ht="15.75" customHeight="1">
      <c r="A331" s="127"/>
    </row>
    <row r="332" spans="1:1" ht="15.75" customHeight="1">
      <c r="A332" s="127"/>
    </row>
    <row r="333" spans="1:1" ht="15.75" customHeight="1">
      <c r="A333" s="127"/>
    </row>
    <row r="334" spans="1:1" ht="15.75" customHeight="1">
      <c r="A334" s="127"/>
    </row>
    <row r="335" spans="1:1" ht="15.75" customHeight="1">
      <c r="A335" s="127"/>
    </row>
    <row r="336" spans="1:1" ht="15.75" customHeight="1">
      <c r="A336" s="127"/>
    </row>
    <row r="337" spans="1:1" ht="15.75" customHeight="1">
      <c r="A337" s="127"/>
    </row>
    <row r="338" spans="1:1" ht="15.75" customHeight="1">
      <c r="A338" s="127"/>
    </row>
    <row r="339" spans="1:1" ht="15.75" customHeight="1">
      <c r="A339" s="127"/>
    </row>
    <row r="340" spans="1:1" ht="15.75" customHeight="1">
      <c r="A340" s="127"/>
    </row>
    <row r="341" spans="1:1" ht="15.75" customHeight="1">
      <c r="A341" s="127"/>
    </row>
    <row r="342" spans="1:1" ht="15.75" customHeight="1">
      <c r="A342" s="127"/>
    </row>
    <row r="343" spans="1:1" ht="15.75" customHeight="1">
      <c r="A343" s="127"/>
    </row>
    <row r="344" spans="1:1" ht="15.75" customHeight="1">
      <c r="A344" s="127"/>
    </row>
    <row r="345" spans="1:1" ht="15.75" customHeight="1">
      <c r="A345" s="127"/>
    </row>
    <row r="346" spans="1:1" ht="15.75" customHeight="1">
      <c r="A346" s="127"/>
    </row>
    <row r="347" spans="1:1" ht="15.75" customHeight="1">
      <c r="A347" s="127"/>
    </row>
    <row r="348" spans="1:1" ht="15.75" customHeight="1">
      <c r="A348" s="127"/>
    </row>
    <row r="349" spans="1:1" ht="15.75" customHeight="1">
      <c r="A349" s="127"/>
    </row>
    <row r="350" spans="1:1" ht="15.75" customHeight="1">
      <c r="A350" s="127"/>
    </row>
    <row r="351" spans="1:1" ht="15.75" customHeight="1">
      <c r="A351" s="127"/>
    </row>
    <row r="352" spans="1:1" ht="15.75" customHeight="1">
      <c r="A352" s="127"/>
    </row>
    <row r="353" spans="1:1" ht="15.75" customHeight="1">
      <c r="A353" s="127"/>
    </row>
    <row r="354" spans="1:1" ht="15.75" customHeight="1">
      <c r="A354" s="127"/>
    </row>
    <row r="355" spans="1:1" ht="15.75" customHeight="1">
      <c r="A355" s="127"/>
    </row>
    <row r="356" spans="1:1" ht="15.75" customHeight="1">
      <c r="A356" s="127"/>
    </row>
    <row r="357" spans="1:1" ht="15.75" customHeight="1">
      <c r="A357" s="127"/>
    </row>
    <row r="358" spans="1:1" ht="15.75" customHeight="1">
      <c r="A358" s="127"/>
    </row>
    <row r="359" spans="1:1" ht="15.75" customHeight="1">
      <c r="A359" s="127"/>
    </row>
    <row r="360" spans="1:1" ht="15.75" customHeight="1">
      <c r="A360" s="127"/>
    </row>
    <row r="361" spans="1:1" ht="15.75" customHeight="1">
      <c r="A361" s="127"/>
    </row>
    <row r="362" spans="1:1" ht="15.75" customHeight="1">
      <c r="A362" s="127"/>
    </row>
    <row r="363" spans="1:1" ht="15.75" customHeight="1">
      <c r="A363" s="127"/>
    </row>
    <row r="364" spans="1:1" ht="15.75" customHeight="1">
      <c r="A364" s="127"/>
    </row>
    <row r="365" spans="1:1" ht="15.75" customHeight="1">
      <c r="A365" s="127"/>
    </row>
    <row r="366" spans="1:1" ht="15.75" customHeight="1">
      <c r="A366" s="127"/>
    </row>
    <row r="367" spans="1:1" ht="15.75" customHeight="1">
      <c r="A367" s="127"/>
    </row>
    <row r="368" spans="1:1" ht="15.75" customHeight="1">
      <c r="A368" s="127"/>
    </row>
    <row r="369" spans="1:1" ht="15.75" customHeight="1">
      <c r="A369" s="127"/>
    </row>
    <row r="370" spans="1:1" ht="15.75" customHeight="1">
      <c r="A370" s="127"/>
    </row>
    <row r="371" spans="1:1" ht="15.75" customHeight="1">
      <c r="A371" s="127"/>
    </row>
    <row r="372" spans="1:1" ht="15.75" customHeight="1">
      <c r="A372" s="127"/>
    </row>
    <row r="373" spans="1:1" ht="15.75" customHeight="1">
      <c r="A373" s="127"/>
    </row>
    <row r="374" spans="1:1" ht="15.75" customHeight="1">
      <c r="A374" s="127"/>
    </row>
    <row r="375" spans="1:1" ht="15.75" customHeight="1">
      <c r="A375" s="127"/>
    </row>
    <row r="376" spans="1:1" ht="15.75" customHeight="1">
      <c r="A376" s="127"/>
    </row>
    <row r="377" spans="1:1" ht="15.75" customHeight="1">
      <c r="A377" s="127"/>
    </row>
    <row r="378" spans="1:1" ht="15.75" customHeight="1">
      <c r="A378" s="127"/>
    </row>
    <row r="379" spans="1:1" ht="15.75" customHeight="1">
      <c r="A379" s="127"/>
    </row>
    <row r="380" spans="1:1" ht="15.75" customHeight="1">
      <c r="A380" s="127"/>
    </row>
    <row r="381" spans="1:1" ht="15.75" customHeight="1">
      <c r="A381" s="127"/>
    </row>
    <row r="382" spans="1:1" ht="15.75" customHeight="1">
      <c r="A382" s="127"/>
    </row>
    <row r="383" spans="1:1" ht="15.75" customHeight="1">
      <c r="A383" s="127"/>
    </row>
    <row r="384" spans="1:1" ht="15.75" customHeight="1">
      <c r="A384" s="127"/>
    </row>
    <row r="385" spans="1:1" ht="15.75" customHeight="1">
      <c r="A385" s="127"/>
    </row>
    <row r="386" spans="1:1" ht="15.75" customHeight="1">
      <c r="A386" s="127"/>
    </row>
    <row r="387" spans="1:1" ht="15.75" customHeight="1">
      <c r="A387" s="127"/>
    </row>
    <row r="388" spans="1:1" ht="15.75" customHeight="1">
      <c r="A388" s="127"/>
    </row>
    <row r="389" spans="1:1" ht="15.75" customHeight="1">
      <c r="A389" s="127"/>
    </row>
    <row r="390" spans="1:1" ht="15.75" customHeight="1">
      <c r="A390" s="127"/>
    </row>
    <row r="391" spans="1:1" ht="15.75" customHeight="1">
      <c r="A391" s="127"/>
    </row>
    <row r="392" spans="1:1" ht="15.75" customHeight="1">
      <c r="A392" s="127"/>
    </row>
    <row r="393" spans="1:1" ht="15.75" customHeight="1">
      <c r="A393" s="127"/>
    </row>
    <row r="394" spans="1:1" ht="15.75" customHeight="1">
      <c r="A394" s="127"/>
    </row>
    <row r="395" spans="1:1" ht="15.75" customHeight="1">
      <c r="A395" s="127"/>
    </row>
    <row r="396" spans="1:1" ht="15.75" customHeight="1">
      <c r="A396" s="127"/>
    </row>
    <row r="397" spans="1:1" ht="15.75" customHeight="1">
      <c r="A397" s="127"/>
    </row>
    <row r="398" spans="1:1" ht="15.75" customHeight="1">
      <c r="A398" s="127"/>
    </row>
    <row r="399" spans="1:1" ht="15.75" customHeight="1">
      <c r="A399" s="127"/>
    </row>
    <row r="400" spans="1:1" ht="15.75" customHeight="1">
      <c r="A400" s="127"/>
    </row>
    <row r="401" spans="1:1" ht="15.75" customHeight="1">
      <c r="A401" s="127"/>
    </row>
    <row r="402" spans="1:1" ht="15.75" customHeight="1">
      <c r="A402" s="127"/>
    </row>
    <row r="403" spans="1:1" ht="15.75" customHeight="1">
      <c r="A403" s="127"/>
    </row>
    <row r="404" spans="1:1" ht="15.75" customHeight="1">
      <c r="A404" s="127"/>
    </row>
    <row r="405" spans="1:1" ht="15.75" customHeight="1">
      <c r="A405" s="127"/>
    </row>
    <row r="406" spans="1:1" ht="15.75" customHeight="1">
      <c r="A406" s="127"/>
    </row>
    <row r="407" spans="1:1" ht="15.75" customHeight="1">
      <c r="A407" s="127"/>
    </row>
    <row r="408" spans="1:1" ht="15.75" customHeight="1">
      <c r="A408" s="127"/>
    </row>
    <row r="409" spans="1:1" ht="15.75" customHeight="1">
      <c r="A409" s="127"/>
    </row>
    <row r="410" spans="1:1" ht="15.75" customHeight="1">
      <c r="A410" s="127"/>
    </row>
    <row r="411" spans="1:1" ht="15.75" customHeight="1">
      <c r="A411" s="127"/>
    </row>
    <row r="412" spans="1:1" ht="15.75" customHeight="1">
      <c r="A412" s="127"/>
    </row>
    <row r="413" spans="1:1" ht="15.75" customHeight="1">
      <c r="A413" s="127"/>
    </row>
    <row r="414" spans="1:1" ht="15.75" customHeight="1">
      <c r="A414" s="127"/>
    </row>
    <row r="415" spans="1:1" ht="15.75" customHeight="1">
      <c r="A415" s="127"/>
    </row>
    <row r="416" spans="1:1" ht="15.75" customHeight="1">
      <c r="A416" s="127"/>
    </row>
    <row r="417" spans="1:1" ht="15.75" customHeight="1">
      <c r="A417" s="127"/>
    </row>
    <row r="418" spans="1:1" ht="15.75" customHeight="1">
      <c r="A418" s="127"/>
    </row>
    <row r="419" spans="1:1" ht="15.75" customHeight="1">
      <c r="A419" s="127"/>
    </row>
    <row r="420" spans="1:1" ht="15.75" customHeight="1">
      <c r="A420" s="127"/>
    </row>
    <row r="421" spans="1:1" ht="15.75" customHeight="1">
      <c r="A421" s="127"/>
    </row>
    <row r="422" spans="1:1" ht="15.75" customHeight="1">
      <c r="A422" s="127"/>
    </row>
    <row r="423" spans="1:1" ht="15.75" customHeight="1">
      <c r="A423" s="127"/>
    </row>
    <row r="424" spans="1:1" ht="15.75" customHeight="1">
      <c r="A424" s="127"/>
    </row>
    <row r="425" spans="1:1" ht="15.75" customHeight="1">
      <c r="A425" s="127"/>
    </row>
    <row r="426" spans="1:1" ht="15.75" customHeight="1">
      <c r="A426" s="127"/>
    </row>
    <row r="427" spans="1:1" ht="15.75" customHeight="1">
      <c r="A427" s="127"/>
    </row>
    <row r="428" spans="1:1" ht="15.75" customHeight="1">
      <c r="A428" s="127"/>
    </row>
    <row r="429" spans="1:1" ht="15.75" customHeight="1">
      <c r="A429" s="127"/>
    </row>
    <row r="430" spans="1:1" ht="15.75" customHeight="1">
      <c r="A430" s="127"/>
    </row>
    <row r="431" spans="1:1" ht="15.75" customHeight="1">
      <c r="A431" s="127"/>
    </row>
    <row r="432" spans="1:1" ht="15.75" customHeight="1">
      <c r="A432" s="127"/>
    </row>
    <row r="433" spans="1:1" ht="15.75" customHeight="1">
      <c r="A433" s="127"/>
    </row>
    <row r="434" spans="1:1" ht="15.75" customHeight="1">
      <c r="A434" s="127"/>
    </row>
    <row r="435" spans="1:1" ht="15.75" customHeight="1">
      <c r="A435" s="127"/>
    </row>
    <row r="436" spans="1:1" ht="15.75" customHeight="1">
      <c r="A436" s="127"/>
    </row>
    <row r="437" spans="1:1" ht="15.75" customHeight="1">
      <c r="A437" s="127"/>
    </row>
    <row r="438" spans="1:1" ht="15.75" customHeight="1">
      <c r="A438" s="127"/>
    </row>
    <row r="439" spans="1:1" ht="15.75" customHeight="1">
      <c r="A439" s="127"/>
    </row>
    <row r="440" spans="1:1" ht="15.75" customHeight="1">
      <c r="A440" s="127"/>
    </row>
    <row r="441" spans="1:1" ht="15.75" customHeight="1">
      <c r="A441" s="127"/>
    </row>
    <row r="442" spans="1:1" ht="15.75" customHeight="1">
      <c r="A442" s="127"/>
    </row>
    <row r="443" spans="1:1" ht="15.75" customHeight="1">
      <c r="A443" s="127"/>
    </row>
    <row r="444" spans="1:1" ht="15.75" customHeight="1">
      <c r="A444" s="127"/>
    </row>
    <row r="445" spans="1:1" ht="15.75" customHeight="1">
      <c r="A445" s="127"/>
    </row>
    <row r="446" spans="1:1" ht="15.75" customHeight="1">
      <c r="A446" s="127"/>
    </row>
    <row r="447" spans="1:1" ht="15.75" customHeight="1">
      <c r="A447" s="127"/>
    </row>
    <row r="448" spans="1:1" ht="15.75" customHeight="1">
      <c r="A448" s="127"/>
    </row>
    <row r="449" spans="1:1" ht="15.75" customHeight="1">
      <c r="A449" s="127"/>
    </row>
    <row r="450" spans="1:1" ht="15.75" customHeight="1">
      <c r="A450" s="127"/>
    </row>
    <row r="451" spans="1:1" ht="15.75" customHeight="1">
      <c r="A451" s="127"/>
    </row>
    <row r="452" spans="1:1" ht="15.75" customHeight="1">
      <c r="A452" s="127"/>
    </row>
    <row r="453" spans="1:1" ht="15.75" customHeight="1">
      <c r="A453" s="127"/>
    </row>
    <row r="454" spans="1:1" ht="15.75" customHeight="1">
      <c r="A454" s="127"/>
    </row>
    <row r="455" spans="1:1" ht="15.75" customHeight="1">
      <c r="A455" s="127"/>
    </row>
    <row r="456" spans="1:1" ht="15.75" customHeight="1">
      <c r="A456" s="127"/>
    </row>
    <row r="457" spans="1:1" ht="15.75" customHeight="1">
      <c r="A457" s="127"/>
    </row>
    <row r="458" spans="1:1" ht="15.75" customHeight="1">
      <c r="A458" s="127"/>
    </row>
    <row r="459" spans="1:1" ht="15.75" customHeight="1">
      <c r="A459" s="127"/>
    </row>
    <row r="460" spans="1:1" ht="15.75" customHeight="1">
      <c r="A460" s="127"/>
    </row>
    <row r="461" spans="1:1" ht="15.75" customHeight="1">
      <c r="A461" s="127"/>
    </row>
    <row r="462" spans="1:1" ht="15.75" customHeight="1">
      <c r="A462" s="127"/>
    </row>
    <row r="463" spans="1:1" ht="15.75" customHeight="1">
      <c r="A463" s="127"/>
    </row>
    <row r="464" spans="1:1" ht="15.75" customHeight="1">
      <c r="A464" s="127"/>
    </row>
    <row r="465" spans="1:1" ht="15.75" customHeight="1">
      <c r="A465" s="127"/>
    </row>
    <row r="466" spans="1:1" ht="15.75" customHeight="1">
      <c r="A466" s="127"/>
    </row>
    <row r="467" spans="1:1" ht="15.75" customHeight="1">
      <c r="A467" s="127"/>
    </row>
    <row r="468" spans="1:1" ht="15.75" customHeight="1">
      <c r="A468" s="127"/>
    </row>
    <row r="469" spans="1:1" ht="15.75" customHeight="1">
      <c r="A469" s="127"/>
    </row>
    <row r="470" spans="1:1" ht="15.75" customHeight="1">
      <c r="A470" s="127"/>
    </row>
    <row r="471" spans="1:1" ht="15.75" customHeight="1">
      <c r="A471" s="127"/>
    </row>
    <row r="472" spans="1:1" ht="15.75" customHeight="1">
      <c r="A472" s="127"/>
    </row>
    <row r="473" spans="1:1" ht="15.75" customHeight="1">
      <c r="A473" s="127"/>
    </row>
    <row r="474" spans="1:1" ht="15.75" customHeight="1">
      <c r="A474" s="127"/>
    </row>
    <row r="475" spans="1:1" ht="15.75" customHeight="1">
      <c r="A475" s="127"/>
    </row>
    <row r="476" spans="1:1" ht="15.75" customHeight="1">
      <c r="A476" s="127"/>
    </row>
    <row r="477" spans="1:1" ht="15.75" customHeight="1">
      <c r="A477" s="127"/>
    </row>
    <row r="478" spans="1:1" ht="15.75" customHeight="1">
      <c r="A478" s="127"/>
    </row>
    <row r="479" spans="1:1" ht="15.75" customHeight="1">
      <c r="A479" s="127"/>
    </row>
    <row r="480" spans="1:1" ht="15.75" customHeight="1">
      <c r="A480" s="127"/>
    </row>
    <row r="481" spans="1:1" ht="15.75" customHeight="1">
      <c r="A481" s="127"/>
    </row>
    <row r="482" spans="1:1" ht="15.75" customHeight="1">
      <c r="A482" s="127"/>
    </row>
    <row r="483" spans="1:1" ht="15.75" customHeight="1">
      <c r="A483" s="127"/>
    </row>
    <row r="484" spans="1:1" ht="15.75" customHeight="1">
      <c r="A484" s="127"/>
    </row>
    <row r="485" spans="1:1" ht="15.75" customHeight="1">
      <c r="A485" s="127"/>
    </row>
    <row r="486" spans="1:1" ht="15.75" customHeight="1">
      <c r="A486" s="127"/>
    </row>
    <row r="487" spans="1:1" ht="15.75" customHeight="1">
      <c r="A487" s="127"/>
    </row>
    <row r="488" spans="1:1" ht="15.75" customHeight="1">
      <c r="A488" s="127"/>
    </row>
    <row r="489" spans="1:1" ht="15.75" customHeight="1">
      <c r="A489" s="127"/>
    </row>
    <row r="490" spans="1:1" ht="15.75" customHeight="1">
      <c r="A490" s="127"/>
    </row>
    <row r="491" spans="1:1" ht="15.75" customHeight="1">
      <c r="A491" s="127"/>
    </row>
    <row r="492" spans="1:1" ht="15.75" customHeight="1">
      <c r="A492" s="127"/>
    </row>
    <row r="493" spans="1:1" ht="15.75" customHeight="1">
      <c r="A493" s="127"/>
    </row>
    <row r="494" spans="1:1" ht="15.75" customHeight="1">
      <c r="A494" s="127"/>
    </row>
    <row r="495" spans="1:1" ht="15.75" customHeight="1">
      <c r="A495" s="127"/>
    </row>
    <row r="496" spans="1:1" ht="15.75" customHeight="1">
      <c r="A496" s="127"/>
    </row>
    <row r="497" spans="1:1" ht="15.75" customHeight="1">
      <c r="A497" s="127"/>
    </row>
    <row r="498" spans="1:1" ht="15.75" customHeight="1">
      <c r="A498" s="127"/>
    </row>
    <row r="499" spans="1:1" ht="15.75" customHeight="1">
      <c r="A499" s="127"/>
    </row>
    <row r="500" spans="1:1" ht="15.75" customHeight="1">
      <c r="A500" s="127"/>
    </row>
    <row r="501" spans="1:1" ht="15.75" customHeight="1">
      <c r="A501" s="127"/>
    </row>
    <row r="502" spans="1:1" ht="15.75" customHeight="1">
      <c r="A502" s="127"/>
    </row>
    <row r="503" spans="1:1" ht="15.75" customHeight="1">
      <c r="A503" s="127"/>
    </row>
    <row r="504" spans="1:1" ht="15.75" customHeight="1">
      <c r="A504" s="127"/>
    </row>
    <row r="505" spans="1:1" ht="15.75" customHeight="1">
      <c r="A505" s="127"/>
    </row>
    <row r="506" spans="1:1" ht="15.75" customHeight="1">
      <c r="A506" s="127"/>
    </row>
    <row r="507" spans="1:1" ht="15.75" customHeight="1">
      <c r="A507" s="127"/>
    </row>
    <row r="508" spans="1:1" ht="15.75" customHeight="1">
      <c r="A508" s="127"/>
    </row>
    <row r="509" spans="1:1" ht="15.75" customHeight="1">
      <c r="A509" s="127"/>
    </row>
    <row r="510" spans="1:1" ht="15.75" customHeight="1">
      <c r="A510" s="127"/>
    </row>
    <row r="511" spans="1:1" ht="15.75" customHeight="1">
      <c r="A511" s="127"/>
    </row>
    <row r="512" spans="1:1" ht="15.75" customHeight="1">
      <c r="A512" s="127"/>
    </row>
    <row r="513" spans="1:1" ht="15.75" customHeight="1">
      <c r="A513" s="127"/>
    </row>
    <row r="514" spans="1:1" ht="15.75" customHeight="1">
      <c r="A514" s="127"/>
    </row>
    <row r="515" spans="1:1" ht="15.75" customHeight="1">
      <c r="A515" s="127"/>
    </row>
    <row r="516" spans="1:1" ht="15.75" customHeight="1">
      <c r="A516" s="127"/>
    </row>
    <row r="517" spans="1:1" ht="15.75" customHeight="1">
      <c r="A517" s="127"/>
    </row>
    <row r="518" spans="1:1" ht="15.75" customHeight="1">
      <c r="A518" s="127"/>
    </row>
    <row r="519" spans="1:1" ht="15.75" customHeight="1">
      <c r="A519" s="127"/>
    </row>
    <row r="520" spans="1:1" ht="15.75" customHeight="1">
      <c r="A520" s="127"/>
    </row>
    <row r="521" spans="1:1" ht="15.75" customHeight="1">
      <c r="A521" s="127"/>
    </row>
    <row r="522" spans="1:1" ht="15.75" customHeight="1">
      <c r="A522" s="127"/>
    </row>
    <row r="523" spans="1:1" ht="15.75" customHeight="1">
      <c r="A523" s="127"/>
    </row>
    <row r="524" spans="1:1" ht="15.75" customHeight="1">
      <c r="A524" s="127"/>
    </row>
    <row r="525" spans="1:1" ht="15.75" customHeight="1">
      <c r="A525" s="127"/>
    </row>
    <row r="526" spans="1:1" ht="15.75" customHeight="1">
      <c r="A526" s="127"/>
    </row>
    <row r="527" spans="1:1" ht="15.75" customHeight="1">
      <c r="A527" s="127"/>
    </row>
    <row r="528" spans="1:1" ht="15.75" customHeight="1">
      <c r="A528" s="127"/>
    </row>
    <row r="529" spans="1:1" ht="15.75" customHeight="1">
      <c r="A529" s="127"/>
    </row>
    <row r="530" spans="1:1" ht="15.75" customHeight="1">
      <c r="A530" s="127"/>
    </row>
    <row r="531" spans="1:1" ht="15.75" customHeight="1">
      <c r="A531" s="127"/>
    </row>
    <row r="532" spans="1:1" ht="15.75" customHeight="1">
      <c r="A532" s="127"/>
    </row>
    <row r="533" spans="1:1" ht="15.75" customHeight="1">
      <c r="A533" s="127"/>
    </row>
    <row r="534" spans="1:1" ht="15.75" customHeight="1">
      <c r="A534" s="127"/>
    </row>
    <row r="535" spans="1:1" ht="15.75" customHeight="1">
      <c r="A535" s="127"/>
    </row>
    <row r="536" spans="1:1" ht="15.75" customHeight="1">
      <c r="A536" s="127"/>
    </row>
    <row r="537" spans="1:1" ht="15.75" customHeight="1">
      <c r="A537" s="127"/>
    </row>
    <row r="538" spans="1:1" ht="15.75" customHeight="1">
      <c r="A538" s="127"/>
    </row>
    <row r="539" spans="1:1" ht="15.75" customHeight="1">
      <c r="A539" s="127"/>
    </row>
    <row r="540" spans="1:1" ht="15.75" customHeight="1">
      <c r="A540" s="127"/>
    </row>
    <row r="541" spans="1:1" ht="15.75" customHeight="1">
      <c r="A541" s="127"/>
    </row>
    <row r="542" spans="1:1" ht="15.75" customHeight="1">
      <c r="A542" s="127"/>
    </row>
    <row r="543" spans="1:1" ht="15.75" customHeight="1">
      <c r="A543" s="127"/>
    </row>
    <row r="544" spans="1:1" ht="15.75" customHeight="1">
      <c r="A544" s="127"/>
    </row>
    <row r="545" spans="1:1" ht="15.75" customHeight="1">
      <c r="A545" s="127"/>
    </row>
    <row r="546" spans="1:1" ht="15.75" customHeight="1">
      <c r="A546" s="127"/>
    </row>
    <row r="547" spans="1:1" ht="15.75" customHeight="1">
      <c r="A547" s="127"/>
    </row>
    <row r="548" spans="1:1" ht="15.75" customHeight="1">
      <c r="A548" s="127"/>
    </row>
    <row r="549" spans="1:1" ht="15.75" customHeight="1">
      <c r="A549" s="127"/>
    </row>
    <row r="550" spans="1:1" ht="15.75" customHeight="1">
      <c r="A550" s="127"/>
    </row>
    <row r="551" spans="1:1" ht="15.75" customHeight="1">
      <c r="A551" s="127"/>
    </row>
    <row r="552" spans="1:1" ht="15.75" customHeight="1">
      <c r="A552" s="127"/>
    </row>
    <row r="553" spans="1:1" ht="15.75" customHeight="1">
      <c r="A553" s="127"/>
    </row>
    <row r="554" spans="1:1" ht="15.75" customHeight="1">
      <c r="A554" s="127"/>
    </row>
    <row r="555" spans="1:1" ht="15.75" customHeight="1">
      <c r="A555" s="127"/>
    </row>
    <row r="556" spans="1:1" ht="15.75" customHeight="1">
      <c r="A556" s="127"/>
    </row>
    <row r="557" spans="1:1" ht="15.75" customHeight="1">
      <c r="A557" s="127"/>
    </row>
    <row r="558" spans="1:1" ht="15.75" customHeight="1">
      <c r="A558" s="127"/>
    </row>
    <row r="559" spans="1:1" ht="15.75" customHeight="1">
      <c r="A559" s="127"/>
    </row>
    <row r="560" spans="1:1" ht="15.75" customHeight="1">
      <c r="A560" s="127"/>
    </row>
    <row r="561" spans="1:1" ht="15.75" customHeight="1">
      <c r="A561" s="127"/>
    </row>
    <row r="562" spans="1:1" ht="15.75" customHeight="1">
      <c r="A562" s="127"/>
    </row>
    <row r="563" spans="1:1" ht="15.75" customHeight="1">
      <c r="A563" s="127"/>
    </row>
    <row r="564" spans="1:1" ht="15.75" customHeight="1">
      <c r="A564" s="127"/>
    </row>
    <row r="565" spans="1:1" ht="15.75" customHeight="1">
      <c r="A565" s="127"/>
    </row>
    <row r="566" spans="1:1" ht="15.75" customHeight="1">
      <c r="A566" s="127"/>
    </row>
    <row r="567" spans="1:1" ht="15.75" customHeight="1">
      <c r="A567" s="127"/>
    </row>
    <row r="568" spans="1:1" ht="15.75" customHeight="1">
      <c r="A568" s="127"/>
    </row>
    <row r="569" spans="1:1" ht="15.75" customHeight="1">
      <c r="A569" s="127"/>
    </row>
    <row r="570" spans="1:1" ht="15.75" customHeight="1">
      <c r="A570" s="127"/>
    </row>
    <row r="571" spans="1:1" ht="15.75" customHeight="1">
      <c r="A571" s="127"/>
    </row>
    <row r="572" spans="1:1" ht="15.75" customHeight="1">
      <c r="A572" s="127"/>
    </row>
    <row r="573" spans="1:1" ht="15.75" customHeight="1">
      <c r="A573" s="127"/>
    </row>
    <row r="574" spans="1:1" ht="15.75" customHeight="1">
      <c r="A574" s="127"/>
    </row>
    <row r="575" spans="1:1" ht="15.75" customHeight="1">
      <c r="A575" s="127"/>
    </row>
    <row r="576" spans="1:1" ht="15.75" customHeight="1">
      <c r="A576" s="127"/>
    </row>
    <row r="577" spans="1:1" ht="15.75" customHeight="1">
      <c r="A577" s="127"/>
    </row>
    <row r="578" spans="1:1" ht="15.75" customHeight="1">
      <c r="A578" s="127"/>
    </row>
    <row r="579" spans="1:1" ht="15.75" customHeight="1">
      <c r="A579" s="127"/>
    </row>
    <row r="580" spans="1:1" ht="15.75" customHeight="1">
      <c r="A580" s="127"/>
    </row>
    <row r="581" spans="1:1" ht="15.75" customHeight="1">
      <c r="A581" s="127"/>
    </row>
    <row r="582" spans="1:1" ht="15.75" customHeight="1">
      <c r="A582" s="127"/>
    </row>
    <row r="583" spans="1:1" ht="15.75" customHeight="1">
      <c r="A583" s="127"/>
    </row>
    <row r="584" spans="1:1" ht="15.75" customHeight="1">
      <c r="A584" s="127"/>
    </row>
    <row r="585" spans="1:1" ht="15.75" customHeight="1">
      <c r="A585" s="127"/>
    </row>
    <row r="586" spans="1:1" ht="15.75" customHeight="1">
      <c r="A586" s="127"/>
    </row>
    <row r="587" spans="1:1" ht="15.75" customHeight="1">
      <c r="A587" s="127"/>
    </row>
    <row r="588" spans="1:1" ht="15.75" customHeight="1">
      <c r="A588" s="127"/>
    </row>
    <row r="589" spans="1:1" ht="15.75" customHeight="1">
      <c r="A589" s="127"/>
    </row>
    <row r="590" spans="1:1" ht="15.75" customHeight="1">
      <c r="A590" s="127"/>
    </row>
    <row r="591" spans="1:1" ht="15.75" customHeight="1">
      <c r="A591" s="127"/>
    </row>
    <row r="592" spans="1:1" ht="15.75" customHeight="1">
      <c r="A592" s="127"/>
    </row>
    <row r="593" spans="1:1" ht="15.75" customHeight="1">
      <c r="A593" s="127"/>
    </row>
    <row r="594" spans="1:1" ht="15.75" customHeight="1">
      <c r="A594" s="127"/>
    </row>
    <row r="595" spans="1:1" ht="15.75" customHeight="1">
      <c r="A595" s="127"/>
    </row>
    <row r="596" spans="1:1" ht="15.75" customHeight="1">
      <c r="A596" s="127"/>
    </row>
    <row r="597" spans="1:1" ht="15.75" customHeight="1">
      <c r="A597" s="127"/>
    </row>
    <row r="598" spans="1:1" ht="15.75" customHeight="1">
      <c r="A598" s="127"/>
    </row>
    <row r="599" spans="1:1" ht="15.75" customHeight="1">
      <c r="A599" s="127"/>
    </row>
    <row r="600" spans="1:1" ht="15.75" customHeight="1">
      <c r="A600" s="127"/>
    </row>
    <row r="601" spans="1:1" ht="15.75" customHeight="1">
      <c r="A601" s="127"/>
    </row>
    <row r="602" spans="1:1" ht="15.75" customHeight="1">
      <c r="A602" s="127"/>
    </row>
    <row r="603" spans="1:1" ht="15.75" customHeight="1">
      <c r="A603" s="127"/>
    </row>
    <row r="604" spans="1:1" ht="15.75" customHeight="1">
      <c r="A604" s="127"/>
    </row>
    <row r="605" spans="1:1" ht="15.75" customHeight="1">
      <c r="A605" s="127"/>
    </row>
    <row r="606" spans="1:1" ht="15.75" customHeight="1">
      <c r="A606" s="127"/>
    </row>
    <row r="607" spans="1:1" ht="15.75" customHeight="1">
      <c r="A607" s="127"/>
    </row>
    <row r="608" spans="1:1" ht="15.75" customHeight="1">
      <c r="A608" s="127"/>
    </row>
    <row r="609" spans="1:1" ht="15.75" customHeight="1">
      <c r="A609" s="127"/>
    </row>
    <row r="610" spans="1:1" ht="15.75" customHeight="1">
      <c r="A610" s="127"/>
    </row>
    <row r="611" spans="1:1" ht="15.75" customHeight="1">
      <c r="A611" s="127"/>
    </row>
    <row r="612" spans="1:1" ht="15.75" customHeight="1">
      <c r="A612" s="127"/>
    </row>
    <row r="613" spans="1:1" ht="15.75" customHeight="1">
      <c r="A613" s="127"/>
    </row>
    <row r="614" spans="1:1" ht="15.75" customHeight="1">
      <c r="A614" s="127"/>
    </row>
    <row r="615" spans="1:1" ht="15.75" customHeight="1">
      <c r="A615" s="127"/>
    </row>
    <row r="616" spans="1:1" ht="15.75" customHeight="1">
      <c r="A616" s="127"/>
    </row>
    <row r="617" spans="1:1" ht="15.75" customHeight="1">
      <c r="A617" s="127"/>
    </row>
    <row r="618" spans="1:1" ht="15.75" customHeight="1">
      <c r="A618" s="127"/>
    </row>
    <row r="619" spans="1:1" ht="15.75" customHeight="1">
      <c r="A619" s="127"/>
    </row>
    <row r="620" spans="1:1" ht="15.75" customHeight="1">
      <c r="A620" s="127"/>
    </row>
    <row r="621" spans="1:1" ht="15.75" customHeight="1">
      <c r="A621" s="127"/>
    </row>
    <row r="622" spans="1:1" ht="15.75" customHeight="1">
      <c r="A622" s="127"/>
    </row>
    <row r="623" spans="1:1" ht="15.75" customHeight="1">
      <c r="A623" s="127"/>
    </row>
    <row r="624" spans="1:1" ht="15.75" customHeight="1">
      <c r="A624" s="127"/>
    </row>
    <row r="625" spans="1:1" ht="15.75" customHeight="1">
      <c r="A625" s="127"/>
    </row>
    <row r="626" spans="1:1" ht="15.75" customHeight="1">
      <c r="A626" s="127"/>
    </row>
    <row r="627" spans="1:1" ht="15.75" customHeight="1">
      <c r="A627" s="127"/>
    </row>
    <row r="628" spans="1:1" ht="15.75" customHeight="1">
      <c r="A628" s="127"/>
    </row>
    <row r="629" spans="1:1" ht="15.75" customHeight="1">
      <c r="A629" s="127"/>
    </row>
    <row r="630" spans="1:1" ht="15.75" customHeight="1">
      <c r="A630" s="127"/>
    </row>
    <row r="631" spans="1:1" ht="15.75" customHeight="1">
      <c r="A631" s="127"/>
    </row>
    <row r="632" spans="1:1" ht="15.75" customHeight="1">
      <c r="A632" s="127"/>
    </row>
    <row r="633" spans="1:1" ht="15.75" customHeight="1">
      <c r="A633" s="127"/>
    </row>
    <row r="634" spans="1:1" ht="15.75" customHeight="1">
      <c r="A634" s="127"/>
    </row>
    <row r="635" spans="1:1" ht="15.75" customHeight="1">
      <c r="A635" s="127"/>
    </row>
    <row r="636" spans="1:1" ht="15.75" customHeight="1">
      <c r="A636" s="127"/>
    </row>
    <row r="637" spans="1:1" ht="15.75" customHeight="1">
      <c r="A637" s="127"/>
    </row>
    <row r="638" spans="1:1" ht="15.75" customHeight="1">
      <c r="A638" s="127"/>
    </row>
    <row r="639" spans="1:1" ht="15.75" customHeight="1">
      <c r="A639" s="127"/>
    </row>
    <row r="640" spans="1:1" ht="15.75" customHeight="1">
      <c r="A640" s="127"/>
    </row>
    <row r="641" spans="1:1" ht="15.75" customHeight="1">
      <c r="A641" s="127"/>
    </row>
    <row r="642" spans="1:1" ht="15.75" customHeight="1">
      <c r="A642" s="127"/>
    </row>
    <row r="643" spans="1:1" ht="15.75" customHeight="1">
      <c r="A643" s="127"/>
    </row>
    <row r="644" spans="1:1" ht="15.75" customHeight="1">
      <c r="A644" s="127"/>
    </row>
    <row r="645" spans="1:1" ht="15.75" customHeight="1">
      <c r="A645" s="127"/>
    </row>
    <row r="646" spans="1:1" ht="15.75" customHeight="1">
      <c r="A646" s="127"/>
    </row>
    <row r="647" spans="1:1" ht="15.75" customHeight="1">
      <c r="A647" s="127"/>
    </row>
    <row r="648" spans="1:1" ht="15.75" customHeight="1">
      <c r="A648" s="127"/>
    </row>
    <row r="649" spans="1:1" ht="15.75" customHeight="1">
      <c r="A649" s="127"/>
    </row>
    <row r="650" spans="1:1" ht="15.75" customHeight="1">
      <c r="A650" s="127"/>
    </row>
    <row r="651" spans="1:1" ht="15.75" customHeight="1">
      <c r="A651" s="127"/>
    </row>
    <row r="652" spans="1:1" ht="15.75" customHeight="1">
      <c r="A652" s="127"/>
    </row>
    <row r="653" spans="1:1" ht="15.75" customHeight="1">
      <c r="A653" s="127"/>
    </row>
    <row r="654" spans="1:1" ht="15.75" customHeight="1">
      <c r="A654" s="127"/>
    </row>
    <row r="655" spans="1:1" ht="15.75" customHeight="1">
      <c r="A655" s="127"/>
    </row>
    <row r="656" spans="1:1" ht="15.75" customHeight="1">
      <c r="A656" s="127"/>
    </row>
    <row r="657" spans="1:1" ht="15.75" customHeight="1">
      <c r="A657" s="127"/>
    </row>
    <row r="658" spans="1:1" ht="15.75" customHeight="1">
      <c r="A658" s="127"/>
    </row>
    <row r="659" spans="1:1" ht="15.75" customHeight="1">
      <c r="A659" s="127"/>
    </row>
    <row r="660" spans="1:1" ht="15.75" customHeight="1">
      <c r="A660" s="127"/>
    </row>
    <row r="661" spans="1:1" ht="15.75" customHeight="1">
      <c r="A661" s="127"/>
    </row>
    <row r="662" spans="1:1" ht="15.75" customHeight="1">
      <c r="A662" s="127"/>
    </row>
    <row r="663" spans="1:1" ht="15.75" customHeight="1">
      <c r="A663" s="127"/>
    </row>
    <row r="664" spans="1:1" ht="15.75" customHeight="1">
      <c r="A664" s="127"/>
    </row>
    <row r="665" spans="1:1" ht="15.75" customHeight="1">
      <c r="A665" s="127"/>
    </row>
    <row r="666" spans="1:1" ht="15.75" customHeight="1">
      <c r="A666" s="127"/>
    </row>
    <row r="667" spans="1:1" ht="15.75" customHeight="1">
      <c r="A667" s="127"/>
    </row>
    <row r="668" spans="1:1" ht="15.75" customHeight="1">
      <c r="A668" s="127"/>
    </row>
    <row r="669" spans="1:1" ht="15.75" customHeight="1">
      <c r="A669" s="127"/>
    </row>
    <row r="670" spans="1:1" ht="15.75" customHeight="1">
      <c r="A670" s="127"/>
    </row>
    <row r="671" spans="1:1" ht="15.75" customHeight="1">
      <c r="A671" s="127"/>
    </row>
    <row r="672" spans="1:1" ht="15.75" customHeight="1">
      <c r="A672" s="127"/>
    </row>
    <row r="673" spans="1:1" ht="15.75" customHeight="1">
      <c r="A673" s="127"/>
    </row>
    <row r="674" spans="1:1" ht="15.75" customHeight="1">
      <c r="A674" s="127"/>
    </row>
    <row r="675" spans="1:1" ht="15.75" customHeight="1">
      <c r="A675" s="127"/>
    </row>
    <row r="676" spans="1:1" ht="15.75" customHeight="1">
      <c r="A676" s="127"/>
    </row>
    <row r="677" spans="1:1" ht="15.75" customHeight="1">
      <c r="A677" s="127"/>
    </row>
    <row r="678" spans="1:1" ht="15.75" customHeight="1">
      <c r="A678" s="127"/>
    </row>
    <row r="679" spans="1:1" ht="15.75" customHeight="1">
      <c r="A679" s="127"/>
    </row>
    <row r="680" spans="1:1" ht="15.75" customHeight="1">
      <c r="A680" s="127"/>
    </row>
    <row r="681" spans="1:1" ht="15.75" customHeight="1">
      <c r="A681" s="127"/>
    </row>
    <row r="682" spans="1:1" ht="15.75" customHeight="1">
      <c r="A682" s="127"/>
    </row>
    <row r="683" spans="1:1" ht="15.75" customHeight="1">
      <c r="A683" s="127"/>
    </row>
    <row r="684" spans="1:1" ht="15.75" customHeight="1">
      <c r="A684" s="127"/>
    </row>
    <row r="685" spans="1:1" ht="15.75" customHeight="1">
      <c r="A685" s="127"/>
    </row>
    <row r="686" spans="1:1" ht="15.75" customHeight="1">
      <c r="A686" s="127"/>
    </row>
    <row r="687" spans="1:1" ht="15.75" customHeight="1">
      <c r="A687" s="127"/>
    </row>
    <row r="688" spans="1:1" ht="15.75" customHeight="1">
      <c r="A688" s="127"/>
    </row>
    <row r="689" spans="1:1" ht="15.75" customHeight="1">
      <c r="A689" s="127"/>
    </row>
    <row r="690" spans="1:1" ht="15.75" customHeight="1">
      <c r="A690" s="127"/>
    </row>
    <row r="691" spans="1:1" ht="15.75" customHeight="1">
      <c r="A691" s="127"/>
    </row>
    <row r="692" spans="1:1" ht="15.75" customHeight="1">
      <c r="A692" s="127"/>
    </row>
    <row r="693" spans="1:1" ht="15.75" customHeight="1">
      <c r="A693" s="127"/>
    </row>
    <row r="694" spans="1:1" ht="15.75" customHeight="1">
      <c r="A694" s="127"/>
    </row>
    <row r="695" spans="1:1" ht="15.75" customHeight="1">
      <c r="A695" s="127"/>
    </row>
    <row r="696" spans="1:1" ht="15.75" customHeight="1">
      <c r="A696" s="127"/>
    </row>
    <row r="697" spans="1:1" ht="15.75" customHeight="1">
      <c r="A697" s="127"/>
    </row>
    <row r="698" spans="1:1" ht="15.75" customHeight="1">
      <c r="A698" s="127"/>
    </row>
    <row r="699" spans="1:1" ht="15.75" customHeight="1">
      <c r="A699" s="127"/>
    </row>
    <row r="700" spans="1:1" ht="15.75" customHeight="1">
      <c r="A700" s="127"/>
    </row>
    <row r="701" spans="1:1" ht="15.75" customHeight="1">
      <c r="A701" s="127"/>
    </row>
    <row r="702" spans="1:1" ht="15.75" customHeight="1">
      <c r="A702" s="127"/>
    </row>
    <row r="703" spans="1:1" ht="15.75" customHeight="1">
      <c r="A703" s="127"/>
    </row>
    <row r="704" spans="1:1" ht="15.75" customHeight="1">
      <c r="A704" s="127"/>
    </row>
    <row r="705" spans="1:1" ht="15.75" customHeight="1">
      <c r="A705" s="127"/>
    </row>
    <row r="706" spans="1:1" ht="15.75" customHeight="1">
      <c r="A706" s="127"/>
    </row>
    <row r="707" spans="1:1" ht="15.75" customHeight="1">
      <c r="A707" s="127"/>
    </row>
    <row r="708" spans="1:1" ht="15.75" customHeight="1">
      <c r="A708" s="127"/>
    </row>
    <row r="709" spans="1:1" ht="15.75" customHeight="1">
      <c r="A709" s="127"/>
    </row>
    <row r="710" spans="1:1" ht="15.75" customHeight="1">
      <c r="A710" s="127"/>
    </row>
    <row r="711" spans="1:1" ht="15.75" customHeight="1">
      <c r="A711" s="127"/>
    </row>
    <row r="712" spans="1:1" ht="15.75" customHeight="1">
      <c r="A712" s="127"/>
    </row>
    <row r="713" spans="1:1" ht="15.75" customHeight="1">
      <c r="A713" s="127"/>
    </row>
    <row r="714" spans="1:1" ht="15.75" customHeight="1">
      <c r="A714" s="127"/>
    </row>
    <row r="715" spans="1:1" ht="15.75" customHeight="1">
      <c r="A715" s="127"/>
    </row>
    <row r="716" spans="1:1" ht="15.75" customHeight="1">
      <c r="A716" s="127"/>
    </row>
    <row r="717" spans="1:1" ht="15.75" customHeight="1">
      <c r="A717" s="127"/>
    </row>
    <row r="718" spans="1:1" ht="15.75" customHeight="1">
      <c r="A718" s="127"/>
    </row>
    <row r="719" spans="1:1" ht="15.75" customHeight="1">
      <c r="A719" s="127"/>
    </row>
    <row r="720" spans="1:1" ht="15.75" customHeight="1">
      <c r="A720" s="127"/>
    </row>
    <row r="721" spans="1:1" ht="15.75" customHeight="1">
      <c r="A721" s="127"/>
    </row>
    <row r="722" spans="1:1" ht="15.75" customHeight="1">
      <c r="A722" s="127"/>
    </row>
    <row r="723" spans="1:1" ht="15.75" customHeight="1">
      <c r="A723" s="127"/>
    </row>
    <row r="724" spans="1:1" ht="15.75" customHeight="1">
      <c r="A724" s="127"/>
    </row>
    <row r="725" spans="1:1" ht="15.75" customHeight="1">
      <c r="A725" s="127"/>
    </row>
    <row r="726" spans="1:1" ht="15.75" customHeight="1">
      <c r="A726" s="127"/>
    </row>
    <row r="727" spans="1:1" ht="15.75" customHeight="1">
      <c r="A727" s="127"/>
    </row>
    <row r="728" spans="1:1" ht="15.75" customHeight="1">
      <c r="A728" s="127"/>
    </row>
    <row r="729" spans="1:1" ht="15.75" customHeight="1">
      <c r="A729" s="127"/>
    </row>
    <row r="730" spans="1:1" ht="15.75" customHeight="1">
      <c r="A730" s="127"/>
    </row>
    <row r="731" spans="1:1" ht="15.75" customHeight="1">
      <c r="A731" s="127"/>
    </row>
    <row r="732" spans="1:1" ht="15.75" customHeight="1">
      <c r="A732" s="127"/>
    </row>
    <row r="733" spans="1:1" ht="15.75" customHeight="1">
      <c r="A733" s="127"/>
    </row>
    <row r="734" spans="1:1" ht="15.75" customHeight="1">
      <c r="A734" s="127"/>
    </row>
    <row r="735" spans="1:1" ht="15.75" customHeight="1">
      <c r="A735" s="127"/>
    </row>
    <row r="736" spans="1:1" ht="15.75" customHeight="1">
      <c r="A736" s="127"/>
    </row>
    <row r="737" spans="1:1" ht="15.75" customHeight="1">
      <c r="A737" s="127"/>
    </row>
    <row r="738" spans="1:1" ht="15.75" customHeight="1">
      <c r="A738" s="127"/>
    </row>
    <row r="739" spans="1:1" ht="15.75" customHeight="1">
      <c r="A739" s="127"/>
    </row>
    <row r="740" spans="1:1" ht="15.75" customHeight="1">
      <c r="A740" s="127"/>
    </row>
    <row r="741" spans="1:1" ht="15.75" customHeight="1">
      <c r="A741" s="127"/>
    </row>
    <row r="742" spans="1:1" ht="15.75" customHeight="1">
      <c r="A742" s="127"/>
    </row>
    <row r="743" spans="1:1" ht="15.75" customHeight="1">
      <c r="A743" s="127"/>
    </row>
    <row r="744" spans="1:1" ht="15.75" customHeight="1">
      <c r="A744" s="127"/>
    </row>
    <row r="745" spans="1:1" ht="15.75" customHeight="1">
      <c r="A745" s="127"/>
    </row>
    <row r="746" spans="1:1" ht="15.75" customHeight="1">
      <c r="A746" s="127"/>
    </row>
    <row r="747" spans="1:1" ht="15.75" customHeight="1">
      <c r="A747" s="127"/>
    </row>
    <row r="748" spans="1:1" ht="15.75" customHeight="1">
      <c r="A748" s="127"/>
    </row>
    <row r="749" spans="1:1" ht="15.75" customHeight="1">
      <c r="A749" s="127"/>
    </row>
    <row r="750" spans="1:1" ht="15.75" customHeight="1">
      <c r="A750" s="127"/>
    </row>
    <row r="751" spans="1:1" ht="15.75" customHeight="1">
      <c r="A751" s="127"/>
    </row>
    <row r="752" spans="1:1" ht="15.75" customHeight="1">
      <c r="A752" s="127"/>
    </row>
    <row r="753" spans="1:1" ht="15.75" customHeight="1">
      <c r="A753" s="127"/>
    </row>
    <row r="754" spans="1:1" ht="15.75" customHeight="1">
      <c r="A754" s="127"/>
    </row>
    <row r="755" spans="1:1" ht="15.75" customHeight="1">
      <c r="A755" s="127"/>
    </row>
    <row r="756" spans="1:1" ht="15.75" customHeight="1">
      <c r="A756" s="127"/>
    </row>
    <row r="757" spans="1:1" ht="15.75" customHeight="1">
      <c r="A757" s="127"/>
    </row>
    <row r="758" spans="1:1" ht="15.75" customHeight="1">
      <c r="A758" s="127"/>
    </row>
    <row r="759" spans="1:1" ht="15.75" customHeight="1">
      <c r="A759" s="127"/>
    </row>
    <row r="760" spans="1:1" ht="15.75" customHeight="1">
      <c r="A760" s="127"/>
    </row>
    <row r="761" spans="1:1" ht="15.75" customHeight="1">
      <c r="A761" s="127"/>
    </row>
    <row r="762" spans="1:1" ht="15.75" customHeight="1">
      <c r="A762" s="127"/>
    </row>
    <row r="763" spans="1:1" ht="15.75" customHeight="1">
      <c r="A763" s="127"/>
    </row>
    <row r="764" spans="1:1" ht="15.75" customHeight="1">
      <c r="A764" s="127"/>
    </row>
    <row r="765" spans="1:1" ht="15.75" customHeight="1">
      <c r="A765" s="127"/>
    </row>
    <row r="766" spans="1:1" ht="15.75" customHeight="1">
      <c r="A766" s="127"/>
    </row>
    <row r="767" spans="1:1" ht="15.75" customHeight="1">
      <c r="A767" s="127"/>
    </row>
    <row r="768" spans="1:1" ht="15.75" customHeight="1">
      <c r="A768" s="127"/>
    </row>
    <row r="769" spans="1:1" ht="15.75" customHeight="1">
      <c r="A769" s="127"/>
    </row>
    <row r="770" spans="1:1" ht="15.75" customHeight="1">
      <c r="A770" s="127"/>
    </row>
    <row r="771" spans="1:1" ht="15.75" customHeight="1">
      <c r="A771" s="127"/>
    </row>
    <row r="772" spans="1:1" ht="15.75" customHeight="1">
      <c r="A772" s="127"/>
    </row>
    <row r="773" spans="1:1" ht="15.75" customHeight="1">
      <c r="A773" s="127"/>
    </row>
    <row r="774" spans="1:1" ht="15.75" customHeight="1">
      <c r="A774" s="127"/>
    </row>
    <row r="775" spans="1:1" ht="15.75" customHeight="1">
      <c r="A775" s="127"/>
    </row>
    <row r="776" spans="1:1" ht="15.75" customHeight="1">
      <c r="A776" s="127"/>
    </row>
    <row r="777" spans="1:1" ht="15.75" customHeight="1">
      <c r="A777" s="127"/>
    </row>
    <row r="778" spans="1:1" ht="15.75" customHeight="1">
      <c r="A778" s="127"/>
    </row>
    <row r="779" spans="1:1" ht="15.75" customHeight="1">
      <c r="A779" s="127"/>
    </row>
    <row r="780" spans="1:1" ht="15.75" customHeight="1">
      <c r="A780" s="127"/>
    </row>
    <row r="781" spans="1:1" ht="15.75" customHeight="1">
      <c r="A781" s="127"/>
    </row>
    <row r="782" spans="1:1" ht="15.75" customHeight="1">
      <c r="A782" s="127"/>
    </row>
    <row r="783" spans="1:1" ht="15.75" customHeight="1">
      <c r="A783" s="127"/>
    </row>
    <row r="784" spans="1:1" ht="15.75" customHeight="1">
      <c r="A784" s="127"/>
    </row>
    <row r="785" spans="1:1" ht="15.75" customHeight="1">
      <c r="A785" s="127"/>
    </row>
    <row r="786" spans="1:1" ht="15.75" customHeight="1">
      <c r="A786" s="127"/>
    </row>
    <row r="787" spans="1:1" ht="15.75" customHeight="1">
      <c r="A787" s="127"/>
    </row>
    <row r="788" spans="1:1" ht="15.75" customHeight="1">
      <c r="A788" s="127"/>
    </row>
    <row r="789" spans="1:1" ht="15.75" customHeight="1">
      <c r="A789" s="127"/>
    </row>
    <row r="790" spans="1:1" ht="15.75" customHeight="1">
      <c r="A790" s="127"/>
    </row>
    <row r="791" spans="1:1" ht="15.75" customHeight="1">
      <c r="A791" s="127"/>
    </row>
    <row r="792" spans="1:1" ht="15.75" customHeight="1">
      <c r="A792" s="127"/>
    </row>
    <row r="793" spans="1:1" ht="15.75" customHeight="1">
      <c r="A793" s="127"/>
    </row>
    <row r="794" spans="1:1" ht="15.75" customHeight="1">
      <c r="A794" s="127"/>
    </row>
    <row r="795" spans="1:1" ht="15.75" customHeight="1">
      <c r="A795" s="127"/>
    </row>
    <row r="796" spans="1:1" ht="15.75" customHeight="1">
      <c r="A796" s="127"/>
    </row>
    <row r="797" spans="1:1" ht="15.75" customHeight="1">
      <c r="A797" s="127"/>
    </row>
    <row r="798" spans="1:1" ht="15.75" customHeight="1">
      <c r="A798" s="127"/>
    </row>
    <row r="799" spans="1:1" ht="15.75" customHeight="1">
      <c r="A799" s="127"/>
    </row>
    <row r="800" spans="1:1" ht="15.75" customHeight="1">
      <c r="A800" s="127"/>
    </row>
    <row r="801" spans="1:1" ht="15.75" customHeight="1">
      <c r="A801" s="127"/>
    </row>
    <row r="802" spans="1:1" ht="15.75" customHeight="1">
      <c r="A802" s="127"/>
    </row>
    <row r="803" spans="1:1" ht="15.75" customHeight="1">
      <c r="A803" s="127"/>
    </row>
    <row r="804" spans="1:1" ht="15.75" customHeight="1">
      <c r="A804" s="127"/>
    </row>
    <row r="805" spans="1:1" ht="15.75" customHeight="1">
      <c r="A805" s="127"/>
    </row>
    <row r="806" spans="1:1" ht="15.75" customHeight="1">
      <c r="A806" s="127"/>
    </row>
    <row r="807" spans="1:1" ht="15.75" customHeight="1">
      <c r="A807" s="127"/>
    </row>
    <row r="808" spans="1:1" ht="15.75" customHeight="1">
      <c r="A808" s="127"/>
    </row>
    <row r="809" spans="1:1" ht="15.75" customHeight="1">
      <c r="A809" s="127"/>
    </row>
    <row r="810" spans="1:1" ht="15.75" customHeight="1">
      <c r="A810" s="127"/>
    </row>
    <row r="811" spans="1:1" ht="15.75" customHeight="1">
      <c r="A811" s="127"/>
    </row>
    <row r="812" spans="1:1" ht="15.75" customHeight="1">
      <c r="A812" s="127"/>
    </row>
    <row r="813" spans="1:1" ht="15.75" customHeight="1">
      <c r="A813" s="127"/>
    </row>
    <row r="814" spans="1:1" ht="15.75" customHeight="1">
      <c r="A814" s="127"/>
    </row>
    <row r="815" spans="1:1" ht="15.75" customHeight="1">
      <c r="A815" s="127"/>
    </row>
    <row r="816" spans="1:1" ht="15.75" customHeight="1">
      <c r="A816" s="127"/>
    </row>
    <row r="817" spans="1:1" ht="15.75" customHeight="1">
      <c r="A817" s="127"/>
    </row>
    <row r="818" spans="1:1" ht="15.75" customHeight="1">
      <c r="A818" s="127"/>
    </row>
    <row r="819" spans="1:1" ht="15.75" customHeight="1">
      <c r="A819" s="127"/>
    </row>
    <row r="820" spans="1:1" ht="15.75" customHeight="1">
      <c r="A820" s="127"/>
    </row>
    <row r="821" spans="1:1" ht="15.75" customHeight="1">
      <c r="A821" s="127"/>
    </row>
    <row r="822" spans="1:1" ht="15.75" customHeight="1">
      <c r="A822" s="127"/>
    </row>
    <row r="823" spans="1:1" ht="15.75" customHeight="1">
      <c r="A823" s="127"/>
    </row>
    <row r="824" spans="1:1" ht="15.75" customHeight="1">
      <c r="A824" s="127"/>
    </row>
    <row r="825" spans="1:1" ht="15.75" customHeight="1">
      <c r="A825" s="127"/>
    </row>
    <row r="826" spans="1:1" ht="15.75" customHeight="1">
      <c r="A826" s="127"/>
    </row>
    <row r="827" spans="1:1" ht="15.75" customHeight="1">
      <c r="A827" s="127"/>
    </row>
    <row r="828" spans="1:1" ht="15.75" customHeight="1">
      <c r="A828" s="127"/>
    </row>
    <row r="829" spans="1:1" ht="15.75" customHeight="1">
      <c r="A829" s="127"/>
    </row>
    <row r="830" spans="1:1" ht="15.75" customHeight="1">
      <c r="A830" s="127"/>
    </row>
    <row r="831" spans="1:1" ht="15.75" customHeight="1">
      <c r="A831" s="127"/>
    </row>
    <row r="832" spans="1:1" ht="15.75" customHeight="1">
      <c r="A832" s="127"/>
    </row>
    <row r="833" spans="1:1" ht="15.75" customHeight="1">
      <c r="A833" s="127"/>
    </row>
    <row r="834" spans="1:1" ht="15.75" customHeight="1">
      <c r="A834" s="127"/>
    </row>
    <row r="835" spans="1:1" ht="15.75" customHeight="1">
      <c r="A835" s="127"/>
    </row>
    <row r="836" spans="1:1" ht="15.75" customHeight="1">
      <c r="A836" s="127"/>
    </row>
    <row r="837" spans="1:1" ht="15.75" customHeight="1">
      <c r="A837" s="127"/>
    </row>
    <row r="838" spans="1:1" ht="15.75" customHeight="1">
      <c r="A838" s="127"/>
    </row>
    <row r="839" spans="1:1" ht="15.75" customHeight="1">
      <c r="A839" s="127"/>
    </row>
    <row r="840" spans="1:1" ht="15.75" customHeight="1">
      <c r="A840" s="127"/>
    </row>
    <row r="841" spans="1:1" ht="15.75" customHeight="1">
      <c r="A841" s="127"/>
    </row>
    <row r="842" spans="1:1" ht="15.75" customHeight="1">
      <c r="A842" s="127"/>
    </row>
    <row r="843" spans="1:1" ht="15.75" customHeight="1">
      <c r="A843" s="127"/>
    </row>
    <row r="844" spans="1:1" ht="15.75" customHeight="1">
      <c r="A844" s="127"/>
    </row>
    <row r="845" spans="1:1" ht="15.75" customHeight="1">
      <c r="A845" s="127"/>
    </row>
    <row r="846" spans="1:1" ht="15.75" customHeight="1">
      <c r="A846" s="127"/>
    </row>
    <row r="847" spans="1:1" ht="15.75" customHeight="1">
      <c r="A847" s="127"/>
    </row>
    <row r="848" spans="1:1" ht="15.75" customHeight="1">
      <c r="A848" s="127"/>
    </row>
    <row r="849" spans="1:1" ht="15.75" customHeight="1">
      <c r="A849" s="127"/>
    </row>
    <row r="850" spans="1:1" ht="15.75" customHeight="1">
      <c r="A850" s="127"/>
    </row>
    <row r="851" spans="1:1" ht="15.75" customHeight="1">
      <c r="A851" s="127"/>
    </row>
    <row r="852" spans="1:1" ht="15.75" customHeight="1">
      <c r="A852" s="127"/>
    </row>
    <row r="853" spans="1:1" ht="15.75" customHeight="1">
      <c r="A853" s="127"/>
    </row>
    <row r="854" spans="1:1" ht="15.75" customHeight="1">
      <c r="A854" s="127"/>
    </row>
    <row r="855" spans="1:1" ht="15.75" customHeight="1">
      <c r="A855" s="127"/>
    </row>
    <row r="856" spans="1:1" ht="15.75" customHeight="1">
      <c r="A856" s="127"/>
    </row>
    <row r="857" spans="1:1" ht="15.75" customHeight="1">
      <c r="A857" s="127"/>
    </row>
    <row r="858" spans="1:1" ht="15.75" customHeight="1">
      <c r="A858" s="127"/>
    </row>
    <row r="859" spans="1:1" ht="15.75" customHeight="1">
      <c r="A859" s="127"/>
    </row>
    <row r="860" spans="1:1" ht="15.75" customHeight="1">
      <c r="A860" s="127"/>
    </row>
    <row r="861" spans="1:1" ht="15.75" customHeight="1">
      <c r="A861" s="127"/>
    </row>
    <row r="862" spans="1:1" ht="15.75" customHeight="1">
      <c r="A862" s="127"/>
    </row>
    <row r="863" spans="1:1" ht="15.75" customHeight="1">
      <c r="A863" s="127"/>
    </row>
    <row r="864" spans="1:1" ht="15.75" customHeight="1">
      <c r="A864" s="127"/>
    </row>
    <row r="865" spans="1:1" ht="15.75" customHeight="1">
      <c r="A865" s="127"/>
    </row>
    <row r="866" spans="1:1" ht="15.75" customHeight="1">
      <c r="A866" s="127"/>
    </row>
    <row r="867" spans="1:1" ht="15.75" customHeight="1">
      <c r="A867" s="127"/>
    </row>
    <row r="868" spans="1:1" ht="15.75" customHeight="1">
      <c r="A868" s="127"/>
    </row>
    <row r="869" spans="1:1" ht="15.75" customHeight="1">
      <c r="A869" s="127"/>
    </row>
    <row r="870" spans="1:1" ht="15.75" customHeight="1">
      <c r="A870" s="127"/>
    </row>
    <row r="871" spans="1:1" ht="15.75" customHeight="1">
      <c r="A871" s="127"/>
    </row>
    <row r="872" spans="1:1" ht="15.75" customHeight="1">
      <c r="A872" s="127"/>
    </row>
    <row r="873" spans="1:1" ht="15.75" customHeight="1">
      <c r="A873" s="127"/>
    </row>
    <row r="874" spans="1:1" ht="15.75" customHeight="1">
      <c r="A874" s="127"/>
    </row>
    <row r="875" spans="1:1" ht="15.75" customHeight="1">
      <c r="A875" s="127"/>
    </row>
    <row r="876" spans="1:1" ht="15.75" customHeight="1">
      <c r="A876" s="127"/>
    </row>
    <row r="877" spans="1:1" ht="15.75" customHeight="1">
      <c r="A877" s="127"/>
    </row>
    <row r="878" spans="1:1" ht="15.75" customHeight="1">
      <c r="A878" s="127"/>
    </row>
    <row r="879" spans="1:1" ht="15.75" customHeight="1">
      <c r="A879" s="127"/>
    </row>
    <row r="880" spans="1:1" ht="15.75" customHeight="1">
      <c r="A880" s="127"/>
    </row>
    <row r="881" spans="1:1" ht="15.75" customHeight="1">
      <c r="A881" s="127"/>
    </row>
    <row r="882" spans="1:1" ht="15.75" customHeight="1">
      <c r="A882" s="127"/>
    </row>
    <row r="883" spans="1:1" ht="15.75" customHeight="1">
      <c r="A883" s="127"/>
    </row>
    <row r="884" spans="1:1" ht="15.75" customHeight="1">
      <c r="A884" s="127"/>
    </row>
    <row r="885" spans="1:1" ht="15.75" customHeight="1">
      <c r="A885" s="127"/>
    </row>
    <row r="886" spans="1:1" ht="15.75" customHeight="1">
      <c r="A886" s="127"/>
    </row>
    <row r="887" spans="1:1" ht="15.75" customHeight="1">
      <c r="A887" s="127"/>
    </row>
    <row r="888" spans="1:1" ht="15.75" customHeight="1">
      <c r="A888" s="127"/>
    </row>
    <row r="889" spans="1:1" ht="15.75" customHeight="1">
      <c r="A889" s="127"/>
    </row>
    <row r="890" spans="1:1" ht="15.75" customHeight="1">
      <c r="A890" s="127"/>
    </row>
    <row r="891" spans="1:1" ht="15.75" customHeight="1">
      <c r="A891" s="127"/>
    </row>
    <row r="892" spans="1:1" ht="15.75" customHeight="1">
      <c r="A892" s="127"/>
    </row>
    <row r="893" spans="1:1" ht="15.75" customHeight="1">
      <c r="A893" s="127"/>
    </row>
    <row r="894" spans="1:1" ht="15.75" customHeight="1">
      <c r="A894" s="127"/>
    </row>
    <row r="895" spans="1:1" ht="15.75" customHeight="1">
      <c r="A895" s="127"/>
    </row>
    <row r="896" spans="1:1" ht="15.75" customHeight="1">
      <c r="A896" s="127"/>
    </row>
    <row r="897" spans="1:1" ht="15.75" customHeight="1">
      <c r="A897" s="127"/>
    </row>
    <row r="898" spans="1:1" ht="15.75" customHeight="1">
      <c r="A898" s="127"/>
    </row>
    <row r="899" spans="1:1" ht="15.75" customHeight="1">
      <c r="A899" s="127"/>
    </row>
    <row r="900" spans="1:1" ht="15.75" customHeight="1">
      <c r="A900" s="127"/>
    </row>
    <row r="901" spans="1:1" ht="15.75" customHeight="1">
      <c r="A901" s="127"/>
    </row>
    <row r="902" spans="1:1" ht="15.75" customHeight="1">
      <c r="A902" s="127"/>
    </row>
    <row r="903" spans="1:1" ht="15.75" customHeight="1">
      <c r="A903" s="127"/>
    </row>
    <row r="904" spans="1:1" ht="15.75" customHeight="1">
      <c r="A904" s="127"/>
    </row>
    <row r="905" spans="1:1" ht="15.75" customHeight="1">
      <c r="A905" s="127"/>
    </row>
    <row r="906" spans="1:1" ht="15.75" customHeight="1">
      <c r="A906" s="127"/>
    </row>
    <row r="907" spans="1:1" ht="15.75" customHeight="1">
      <c r="A907" s="127"/>
    </row>
    <row r="908" spans="1:1" ht="15.75" customHeight="1">
      <c r="A908" s="127"/>
    </row>
    <row r="909" spans="1:1" ht="15.75" customHeight="1">
      <c r="A909" s="127"/>
    </row>
    <row r="910" spans="1:1" ht="15.75" customHeight="1">
      <c r="A910" s="127"/>
    </row>
    <row r="911" spans="1:1" ht="15.75" customHeight="1">
      <c r="A911" s="127"/>
    </row>
    <row r="912" spans="1:1" ht="15.75" customHeight="1">
      <c r="A912" s="127"/>
    </row>
    <row r="913" spans="1:1" ht="15.75" customHeight="1">
      <c r="A913" s="127"/>
    </row>
    <row r="914" spans="1:1" ht="15.75" customHeight="1">
      <c r="A914" s="127"/>
    </row>
    <row r="915" spans="1:1" ht="15.75" customHeight="1">
      <c r="A915" s="127"/>
    </row>
    <row r="916" spans="1:1" ht="15.75" customHeight="1">
      <c r="A916" s="127"/>
    </row>
    <row r="917" spans="1:1" ht="15.75" customHeight="1">
      <c r="A917" s="127"/>
    </row>
    <row r="918" spans="1:1" ht="15.75" customHeight="1">
      <c r="A918" s="127"/>
    </row>
    <row r="919" spans="1:1" ht="15.75" customHeight="1">
      <c r="A919" s="127"/>
    </row>
    <row r="920" spans="1:1" ht="15.75" customHeight="1">
      <c r="A920" s="127"/>
    </row>
    <row r="921" spans="1:1" ht="15.75" customHeight="1">
      <c r="A921" s="127"/>
    </row>
    <row r="922" spans="1:1" ht="15.75" customHeight="1">
      <c r="A922" s="127"/>
    </row>
    <row r="923" spans="1:1" ht="15.75" customHeight="1">
      <c r="A923" s="127"/>
    </row>
    <row r="924" spans="1:1" ht="15.75" customHeight="1">
      <c r="A924" s="127"/>
    </row>
    <row r="925" spans="1:1" ht="15.75" customHeight="1">
      <c r="A925" s="127"/>
    </row>
    <row r="926" spans="1:1" ht="15.75" customHeight="1">
      <c r="A926" s="127"/>
    </row>
    <row r="927" spans="1:1" ht="15.75" customHeight="1">
      <c r="A927" s="127"/>
    </row>
    <row r="928" spans="1:1" ht="15.75" customHeight="1">
      <c r="A928" s="127"/>
    </row>
    <row r="929" spans="1:1" ht="15.75" customHeight="1">
      <c r="A929" s="127"/>
    </row>
    <row r="930" spans="1:1" ht="15.75" customHeight="1">
      <c r="A930" s="127"/>
    </row>
    <row r="931" spans="1:1" ht="15.75" customHeight="1">
      <c r="A931" s="127"/>
    </row>
    <row r="932" spans="1:1" ht="15.75" customHeight="1">
      <c r="A932" s="127"/>
    </row>
    <row r="933" spans="1:1" ht="15.75" customHeight="1">
      <c r="A933" s="127"/>
    </row>
    <row r="934" spans="1:1" ht="15.75" customHeight="1">
      <c r="A934" s="127"/>
    </row>
    <row r="935" spans="1:1" ht="15.75" customHeight="1">
      <c r="A935" s="127"/>
    </row>
    <row r="936" spans="1:1" ht="15.75" customHeight="1">
      <c r="A936" s="127"/>
    </row>
    <row r="937" spans="1:1" ht="15.75" customHeight="1">
      <c r="A937" s="127"/>
    </row>
    <row r="938" spans="1:1" ht="15.75" customHeight="1">
      <c r="A938" s="127"/>
    </row>
    <row r="939" spans="1:1" ht="15.75" customHeight="1">
      <c r="A939" s="127"/>
    </row>
    <row r="940" spans="1:1" ht="15.75" customHeight="1">
      <c r="A940" s="127"/>
    </row>
    <row r="941" spans="1:1" ht="15.75" customHeight="1">
      <c r="A941" s="127"/>
    </row>
    <row r="942" spans="1:1" ht="15.75" customHeight="1">
      <c r="A942" s="127"/>
    </row>
    <row r="943" spans="1:1" ht="15.75" customHeight="1">
      <c r="A943" s="127"/>
    </row>
    <row r="944" spans="1:1" ht="15.75" customHeight="1">
      <c r="A944" s="127"/>
    </row>
    <row r="945" spans="1:1" ht="15.75" customHeight="1">
      <c r="A945" s="127"/>
    </row>
    <row r="946" spans="1:1" ht="15.75" customHeight="1">
      <c r="A946" s="127"/>
    </row>
    <row r="947" spans="1:1" ht="15.75" customHeight="1">
      <c r="A947" s="127"/>
    </row>
    <row r="948" spans="1:1" ht="15.75" customHeight="1">
      <c r="A948" s="127"/>
    </row>
    <row r="949" spans="1:1" ht="15.75" customHeight="1">
      <c r="A949" s="127"/>
    </row>
    <row r="950" spans="1:1" ht="15.75" customHeight="1">
      <c r="A950" s="127"/>
    </row>
    <row r="951" spans="1:1" ht="15.75" customHeight="1">
      <c r="A951" s="127"/>
    </row>
    <row r="952" spans="1:1" ht="15.75" customHeight="1">
      <c r="A952" s="127"/>
    </row>
    <row r="953" spans="1:1" ht="15.75" customHeight="1">
      <c r="A953" s="127"/>
    </row>
    <row r="954" spans="1:1" ht="15.75" customHeight="1">
      <c r="A954" s="127"/>
    </row>
    <row r="955" spans="1:1" ht="15.75" customHeight="1">
      <c r="A955" s="127"/>
    </row>
    <row r="956" spans="1:1" ht="15.75" customHeight="1">
      <c r="A956" s="127"/>
    </row>
    <row r="957" spans="1:1" ht="15.75" customHeight="1">
      <c r="A957" s="127"/>
    </row>
    <row r="958" spans="1:1" ht="15.75" customHeight="1">
      <c r="A958" s="127"/>
    </row>
    <row r="959" spans="1:1" ht="15.75" customHeight="1">
      <c r="A959" s="127"/>
    </row>
    <row r="960" spans="1:1" ht="15.75" customHeight="1">
      <c r="A960" s="127"/>
    </row>
    <row r="961" spans="1:1" ht="15.75" customHeight="1">
      <c r="A961" s="127"/>
    </row>
    <row r="962" spans="1:1" ht="15.75" customHeight="1">
      <c r="A962" s="127"/>
    </row>
    <row r="963" spans="1:1" ht="15.75" customHeight="1">
      <c r="A963" s="127"/>
    </row>
    <row r="964" spans="1:1" ht="15.75" customHeight="1">
      <c r="A964" s="127"/>
    </row>
    <row r="965" spans="1:1" ht="15.75" customHeight="1">
      <c r="A965" s="127"/>
    </row>
    <row r="966" spans="1:1" ht="15.75" customHeight="1">
      <c r="A966" s="127"/>
    </row>
    <row r="967" spans="1:1" ht="15.75" customHeight="1">
      <c r="A967" s="127"/>
    </row>
    <row r="968" spans="1:1" ht="15.75" customHeight="1">
      <c r="A968" s="127"/>
    </row>
    <row r="969" spans="1:1" ht="15.75" customHeight="1">
      <c r="A969" s="127"/>
    </row>
    <row r="970" spans="1:1" ht="15.75" customHeight="1">
      <c r="A970" s="127"/>
    </row>
    <row r="971" spans="1:1" ht="15.75" customHeight="1">
      <c r="A971" s="127"/>
    </row>
    <row r="972" spans="1:1" ht="15.75" customHeight="1">
      <c r="A972" s="127"/>
    </row>
    <row r="973" spans="1:1" ht="15.75" customHeight="1">
      <c r="A973" s="127"/>
    </row>
    <row r="974" spans="1:1" ht="15.75" customHeight="1">
      <c r="A974" s="127"/>
    </row>
    <row r="975" spans="1:1" ht="15.75" customHeight="1">
      <c r="A975" s="127"/>
    </row>
    <row r="976" spans="1:1" ht="15.75" customHeight="1">
      <c r="A976" s="127"/>
    </row>
    <row r="977" spans="1:1" ht="15.75" customHeight="1">
      <c r="A977" s="127"/>
    </row>
    <row r="978" spans="1:1" ht="15.75" customHeight="1">
      <c r="A978" s="127"/>
    </row>
    <row r="979" spans="1:1" ht="15.75" customHeight="1">
      <c r="A979" s="127"/>
    </row>
    <row r="980" spans="1:1" ht="15.75" customHeight="1">
      <c r="A980" s="127"/>
    </row>
    <row r="981" spans="1:1" ht="15.75" customHeight="1">
      <c r="A981" s="127"/>
    </row>
    <row r="982" spans="1:1" ht="15.75" customHeight="1">
      <c r="A982" s="127"/>
    </row>
    <row r="983" spans="1:1" ht="15.75" customHeight="1">
      <c r="A983" s="127"/>
    </row>
    <row r="984" spans="1:1" ht="15.75" customHeight="1">
      <c r="A984" s="127"/>
    </row>
    <row r="985" spans="1:1" ht="15.75" customHeight="1">
      <c r="A985" s="127"/>
    </row>
    <row r="986" spans="1:1" ht="15.75" customHeight="1">
      <c r="A986" s="127"/>
    </row>
    <row r="987" spans="1:1" ht="15.75" customHeight="1">
      <c r="A987" s="127"/>
    </row>
    <row r="988" spans="1:1" ht="15.75" customHeight="1">
      <c r="A988" s="127"/>
    </row>
    <row r="989" spans="1:1" ht="15.75" customHeight="1">
      <c r="A989" s="127"/>
    </row>
    <row r="990" spans="1:1" ht="15.75" customHeight="1">
      <c r="A990" s="127"/>
    </row>
    <row r="991" spans="1:1" ht="15.75" customHeight="1">
      <c r="A991" s="127"/>
    </row>
    <row r="992" spans="1:1" ht="15.75" customHeight="1">
      <c r="A992" s="127"/>
    </row>
    <row r="993" spans="1:1" ht="15.75" customHeight="1">
      <c r="A993" s="127"/>
    </row>
    <row r="994" spans="1:1" ht="15.75" customHeight="1">
      <c r="A994" s="127"/>
    </row>
    <row r="995" spans="1:1" ht="15.75" customHeight="1">
      <c r="A995" s="127"/>
    </row>
    <row r="996" spans="1:1" ht="15.75" customHeight="1">
      <c r="A996" s="127"/>
    </row>
    <row r="997" spans="1:1" ht="15.75" customHeight="1">
      <c r="A997" s="127"/>
    </row>
    <row r="998" spans="1:1" ht="15.75" customHeight="1">
      <c r="A998" s="127"/>
    </row>
    <row r="999" spans="1:1" ht="15.75" customHeight="1">
      <c r="A999" s="127"/>
    </row>
    <row r="1000" spans="1:1" ht="15.75" customHeight="1">
      <c r="A1000" s="127"/>
    </row>
    <row r="1001" spans="1:1" ht="15.75" customHeight="1">
      <c r="A1001" s="127"/>
    </row>
    <row r="1002" spans="1:1" ht="15.75" customHeight="1">
      <c r="A1002" s="127"/>
    </row>
    <row r="1003" spans="1:1" ht="15.75" customHeight="1">
      <c r="A1003" s="127"/>
    </row>
    <row r="1004" spans="1:1" ht="15.75" customHeight="1">
      <c r="A1004" s="127"/>
    </row>
    <row r="1005" spans="1:1" ht="15.75" customHeight="1">
      <c r="A1005" s="127"/>
    </row>
    <row r="1006" spans="1:1" ht="15.75" customHeight="1">
      <c r="A1006" s="127"/>
    </row>
    <row r="1007" spans="1:1" ht="15.75" customHeight="1">
      <c r="A1007" s="127"/>
    </row>
    <row r="1008" spans="1:1" ht="15.75" customHeight="1">
      <c r="A1008" s="127"/>
    </row>
    <row r="1009" spans="1:1" ht="15.75" customHeight="1">
      <c r="A1009" s="127"/>
    </row>
    <row r="1010" spans="1:1" ht="15.75" customHeight="1">
      <c r="A1010" s="127"/>
    </row>
    <row r="1011" spans="1:1" ht="15.75" customHeight="1">
      <c r="A1011" s="127"/>
    </row>
    <row r="1012" spans="1:1" ht="15.75" customHeight="1">
      <c r="A1012" s="127"/>
    </row>
    <row r="1013" spans="1:1" ht="15.75" customHeight="1">
      <c r="A1013" s="127"/>
    </row>
    <row r="1014" spans="1:1" ht="15.75" customHeight="1">
      <c r="A1014" s="127"/>
    </row>
    <row r="1015" spans="1:1" ht="15.75" customHeight="1">
      <c r="A1015" s="127"/>
    </row>
    <row r="1016" spans="1:1" ht="15.75" customHeight="1">
      <c r="A1016" s="127"/>
    </row>
    <row r="1017" spans="1:1" ht="15.75" customHeight="1">
      <c r="A1017" s="127"/>
    </row>
    <row r="1018" spans="1:1" ht="15.75" customHeight="1">
      <c r="A1018" s="127"/>
    </row>
    <row r="1019" spans="1:1" ht="15.75" customHeight="1">
      <c r="A1019" s="127"/>
    </row>
    <row r="1020" spans="1:1" ht="15.75" customHeight="1">
      <c r="A1020" s="127"/>
    </row>
    <row r="1021" spans="1:1" ht="15.75" customHeight="1">
      <c r="A1021" s="127"/>
    </row>
    <row r="1022" spans="1:1" ht="15.75" customHeight="1">
      <c r="A1022" s="127"/>
    </row>
    <row r="1023" spans="1:1" ht="15.75" customHeight="1">
      <c r="A1023" s="127"/>
    </row>
    <row r="1024" spans="1:1" ht="15.75" customHeight="1">
      <c r="A1024" s="127"/>
    </row>
    <row r="1025" spans="1:1" ht="15.75" customHeight="1">
      <c r="A1025" s="127"/>
    </row>
    <row r="1026" spans="1:1" ht="15.75" customHeight="1">
      <c r="A1026" s="127"/>
    </row>
    <row r="1027" spans="1:1" ht="15.75" customHeight="1">
      <c r="A1027" s="127"/>
    </row>
    <row r="1028" spans="1:1" ht="15.75" customHeight="1">
      <c r="A1028" s="127"/>
    </row>
    <row r="1029" spans="1:1" ht="15.75" customHeight="1">
      <c r="A1029" s="127"/>
    </row>
  </sheetData>
  <mergeCells count="7">
    <mergeCell ref="A1:I1"/>
    <mergeCell ref="A2:I2"/>
    <mergeCell ref="F3:F4"/>
    <mergeCell ref="E3:E4"/>
    <mergeCell ref="C3:D3"/>
    <mergeCell ref="A3:B3"/>
    <mergeCell ref="G3:I3"/>
  </mergeCells>
  <phoneticPr fontId="27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00"/>
  <sheetViews>
    <sheetView tabSelected="1" workbookViewId="0">
      <selection activeCell="G24" sqref="G24"/>
    </sheetView>
  </sheetViews>
  <sheetFormatPr defaultColWidth="11.21875" defaultRowHeight="15" customHeight="1"/>
  <cols>
    <col min="1" max="3" width="5.109375" customWidth="1"/>
    <col min="4" max="4" width="5" customWidth="1"/>
    <col min="5" max="5" width="34.109375" customWidth="1"/>
    <col min="6" max="6" width="12.21875" bestFit="1" customWidth="1"/>
    <col min="7" max="7" width="12.109375" customWidth="1"/>
    <col min="8" max="8" width="11.44140625" customWidth="1"/>
    <col min="9" max="9" width="13" customWidth="1"/>
    <col min="10" max="12" width="8" hidden="1" customWidth="1"/>
    <col min="13" max="23" width="8" customWidth="1"/>
    <col min="24" max="26" width="14.44140625" customWidth="1"/>
  </cols>
  <sheetData>
    <row r="1" spans="1:13" ht="30" customHeight="1">
      <c r="A1" s="196" t="s">
        <v>66</v>
      </c>
      <c r="B1" s="179"/>
      <c r="C1" s="179"/>
      <c r="D1" s="179"/>
      <c r="E1" s="179"/>
      <c r="F1" s="179"/>
      <c r="G1" s="179"/>
      <c r="H1" s="179"/>
      <c r="I1" s="179"/>
    </row>
    <row r="2" spans="1:13" ht="25.5" customHeight="1">
      <c r="A2" s="203" t="s">
        <v>68</v>
      </c>
      <c r="B2" s="180"/>
      <c r="C2" s="180"/>
      <c r="D2" s="180"/>
      <c r="E2" s="180"/>
      <c r="F2" s="180"/>
      <c r="G2" s="180"/>
      <c r="H2" s="180"/>
      <c r="I2" s="180"/>
    </row>
    <row r="3" spans="1:13" ht="24" customHeight="1">
      <c r="A3" s="177" t="s">
        <v>76</v>
      </c>
      <c r="B3" s="181"/>
      <c r="C3" s="197" t="s">
        <v>65</v>
      </c>
      <c r="D3" s="187"/>
      <c r="E3" s="197" t="s">
        <v>80</v>
      </c>
      <c r="F3" s="187"/>
      <c r="G3" s="197" t="s">
        <v>81</v>
      </c>
      <c r="H3" s="188"/>
      <c r="I3" s="187"/>
    </row>
    <row r="4" spans="1:13" ht="34.5" customHeight="1">
      <c r="A4" s="31" t="s">
        <v>83</v>
      </c>
      <c r="B4" s="31" t="s">
        <v>89</v>
      </c>
      <c r="C4" s="31" t="s">
        <v>90</v>
      </c>
      <c r="D4" s="31" t="s">
        <v>91</v>
      </c>
      <c r="E4" s="198"/>
      <c r="F4" s="193"/>
      <c r="G4" s="32" t="s">
        <v>92</v>
      </c>
      <c r="H4" s="32" t="s">
        <v>94</v>
      </c>
      <c r="I4" s="33" t="s">
        <v>95</v>
      </c>
    </row>
    <row r="5" spans="1:13" ht="16.5" customHeight="1">
      <c r="A5" s="34"/>
      <c r="B5" s="34"/>
      <c r="C5" s="38"/>
      <c r="D5" s="38"/>
      <c r="E5" s="159" t="s">
        <v>319</v>
      </c>
      <c r="F5" s="41"/>
      <c r="G5" s="43">
        <v>314250</v>
      </c>
      <c r="H5" s="44"/>
      <c r="I5" s="43">
        <f>G5</f>
        <v>314250</v>
      </c>
    </row>
    <row r="6" spans="1:13" ht="16.5" customHeight="1">
      <c r="A6" s="34"/>
      <c r="B6" s="34"/>
      <c r="C6" s="38"/>
      <c r="D6" s="38"/>
      <c r="E6" s="46" t="s">
        <v>320</v>
      </c>
      <c r="F6" s="41"/>
      <c r="G6" s="43">
        <v>611750</v>
      </c>
      <c r="H6" s="44"/>
      <c r="I6" s="43">
        <f>I5+G6</f>
        <v>926000</v>
      </c>
    </row>
    <row r="7" spans="1:13" ht="16.5" customHeight="1">
      <c r="A7" s="34"/>
      <c r="B7" s="34"/>
      <c r="C7" s="38"/>
      <c r="D7" s="38"/>
      <c r="E7" s="46" t="s">
        <v>321</v>
      </c>
      <c r="F7" s="41"/>
      <c r="G7" s="43">
        <v>38750</v>
      </c>
      <c r="H7" s="44"/>
      <c r="I7" s="43">
        <f>I6+G7</f>
        <v>964750</v>
      </c>
    </row>
    <row r="8" spans="1:13" ht="16.5" customHeight="1">
      <c r="A8" s="34"/>
      <c r="B8" s="34"/>
      <c r="C8" s="38"/>
      <c r="D8" s="38"/>
      <c r="E8" s="46" t="s">
        <v>104</v>
      </c>
      <c r="F8" s="49"/>
      <c r="G8" s="43">
        <v>0</v>
      </c>
      <c r="H8" s="44"/>
      <c r="I8" s="43">
        <f>I7</f>
        <v>964750</v>
      </c>
    </row>
    <row r="9" spans="1:13" ht="33" customHeight="1">
      <c r="A9" s="34"/>
      <c r="B9" s="34"/>
      <c r="C9" s="38"/>
      <c r="D9" s="38"/>
      <c r="E9" s="53" t="s">
        <v>322</v>
      </c>
      <c r="F9" s="54"/>
      <c r="G9" s="56">
        <v>602608</v>
      </c>
      <c r="H9" s="57"/>
      <c r="I9" s="56">
        <f>I8+G9</f>
        <v>1567358</v>
      </c>
    </row>
    <row r="10" spans="1:13" ht="16.5" customHeight="1">
      <c r="A10" s="34"/>
      <c r="B10" s="34"/>
      <c r="C10" s="38"/>
      <c r="D10" s="38"/>
      <c r="E10" s="46" t="s">
        <v>106</v>
      </c>
      <c r="F10" s="49"/>
      <c r="G10" s="43"/>
      <c r="H10" s="44">
        <v>0</v>
      </c>
      <c r="I10" s="43">
        <f>I9</f>
        <v>1567358</v>
      </c>
    </row>
    <row r="11" spans="1:13" ht="16.5" customHeight="1">
      <c r="A11" s="34"/>
      <c r="B11" s="34"/>
      <c r="C11" s="38"/>
      <c r="D11" s="38"/>
      <c r="E11" s="46" t="s">
        <v>107</v>
      </c>
      <c r="F11" s="49"/>
      <c r="G11" s="43"/>
      <c r="H11" s="44">
        <v>0</v>
      </c>
      <c r="I11" s="43">
        <f t="shared" ref="I11:I15" si="0">I10</f>
        <v>1567358</v>
      </c>
      <c r="M11" s="162" t="s">
        <v>317</v>
      </c>
    </row>
    <row r="12" spans="1:13" ht="16.5" customHeight="1">
      <c r="A12" s="34"/>
      <c r="B12" s="34"/>
      <c r="C12" s="38"/>
      <c r="D12" s="38"/>
      <c r="E12" s="46" t="s">
        <v>108</v>
      </c>
      <c r="F12" s="49"/>
      <c r="G12" s="61">
        <v>0</v>
      </c>
      <c r="H12" s="44"/>
      <c r="I12" s="43">
        <f t="shared" si="0"/>
        <v>1567358</v>
      </c>
    </row>
    <row r="13" spans="1:13" ht="16.5" customHeight="1">
      <c r="A13" s="34"/>
      <c r="B13" s="34"/>
      <c r="C13" s="38"/>
      <c r="D13" s="38"/>
      <c r="E13" s="46" t="s">
        <v>109</v>
      </c>
      <c r="F13" s="49"/>
      <c r="G13" s="43">
        <v>0</v>
      </c>
      <c r="H13" s="44"/>
      <c r="I13" s="43">
        <f t="shared" si="0"/>
        <v>1567358</v>
      </c>
    </row>
    <row r="14" spans="1:13" ht="16.5" customHeight="1">
      <c r="A14" s="34"/>
      <c r="B14" s="34"/>
      <c r="C14" s="38"/>
      <c r="D14" s="38"/>
      <c r="E14" s="46" t="s">
        <v>110</v>
      </c>
      <c r="F14" s="49"/>
      <c r="G14" s="43"/>
      <c r="H14" s="44">
        <v>0</v>
      </c>
      <c r="I14" s="43">
        <f t="shared" si="0"/>
        <v>1567358</v>
      </c>
      <c r="M14" s="162" t="s">
        <v>318</v>
      </c>
    </row>
    <row r="15" spans="1:13" ht="17.25" customHeight="1">
      <c r="A15" s="34"/>
      <c r="B15" s="34"/>
      <c r="C15" s="38"/>
      <c r="D15" s="38"/>
      <c r="E15" s="46" t="s">
        <v>112</v>
      </c>
      <c r="F15" s="64" t="s">
        <v>323</v>
      </c>
      <c r="G15" s="43"/>
      <c r="H15" s="44"/>
      <c r="I15" s="43"/>
    </row>
    <row r="16" spans="1:13" ht="18" customHeight="1">
      <c r="A16" s="65"/>
      <c r="B16" s="65"/>
      <c r="C16" s="65"/>
      <c r="D16" s="65"/>
      <c r="E16" s="66" t="s">
        <v>324</v>
      </c>
      <c r="F16" s="66"/>
      <c r="G16" s="67">
        <v>1567358</v>
      </c>
      <c r="H16" s="67">
        <f>SUM(H11:H15)</f>
        <v>0</v>
      </c>
      <c r="I16" s="67">
        <f>G16-H16</f>
        <v>1567358</v>
      </c>
    </row>
    <row r="17" spans="1:23" ht="18" customHeight="1">
      <c r="A17" s="69"/>
      <c r="B17" s="69"/>
      <c r="C17" s="69"/>
      <c r="D17" s="69"/>
      <c r="E17" s="205" t="s">
        <v>115</v>
      </c>
      <c r="F17" s="206"/>
      <c r="G17" s="67">
        <v>1567358</v>
      </c>
      <c r="H17" s="70"/>
      <c r="I17" s="70"/>
    </row>
    <row r="18" spans="1:23" ht="18" customHeight="1">
      <c r="A18" s="71"/>
      <c r="B18" s="71"/>
      <c r="C18" s="71" t="s">
        <v>118</v>
      </c>
      <c r="D18" s="71"/>
      <c r="E18" s="204" t="s">
        <v>119</v>
      </c>
      <c r="F18" s="181"/>
      <c r="G18" s="67">
        <f>G17</f>
        <v>1567358</v>
      </c>
      <c r="H18" s="74">
        <f>A社團活動費!H74</f>
        <v>809954</v>
      </c>
      <c r="I18" s="78">
        <f t="shared" ref="I18:I21" si="1">G18-H18</f>
        <v>757404</v>
      </c>
    </row>
    <row r="19" spans="1:23" ht="17.25" customHeight="1">
      <c r="A19" s="71"/>
      <c r="B19" s="71"/>
      <c r="C19" s="71" t="s">
        <v>31</v>
      </c>
      <c r="D19" s="71"/>
      <c r="E19" s="204" t="s">
        <v>121</v>
      </c>
      <c r="F19" s="181"/>
      <c r="G19" s="74">
        <f t="shared" ref="G19:G21" si="2">I18</f>
        <v>757404</v>
      </c>
      <c r="H19" s="74">
        <f>B工讀費!H14</f>
        <v>126840</v>
      </c>
      <c r="I19" s="80">
        <f t="shared" si="1"/>
        <v>630564</v>
      </c>
    </row>
    <row r="20" spans="1:23" ht="16.5" customHeight="1">
      <c r="A20" s="82"/>
      <c r="B20" s="82"/>
      <c r="C20" s="82" t="s">
        <v>41</v>
      </c>
      <c r="D20" s="82"/>
      <c r="E20" s="204" t="s">
        <v>122</v>
      </c>
      <c r="F20" s="181"/>
      <c r="G20" s="74">
        <f t="shared" si="2"/>
        <v>630564</v>
      </c>
      <c r="H20" s="74">
        <f>C行政雜支!H15</f>
        <v>16881</v>
      </c>
      <c r="I20" s="80">
        <f t="shared" si="1"/>
        <v>613683</v>
      </c>
    </row>
    <row r="21" spans="1:23" ht="16.5" customHeight="1">
      <c r="A21" s="82"/>
      <c r="B21" s="82"/>
      <c r="C21" s="82" t="s">
        <v>61</v>
      </c>
      <c r="D21" s="82"/>
      <c r="E21" s="204" t="s">
        <v>123</v>
      </c>
      <c r="F21" s="181"/>
      <c r="G21" s="74">
        <f t="shared" si="2"/>
        <v>613683</v>
      </c>
      <c r="H21" s="85">
        <f>D器材費!H12</f>
        <v>29423</v>
      </c>
      <c r="I21" s="86">
        <f t="shared" si="1"/>
        <v>584260</v>
      </c>
    </row>
    <row r="22" spans="1:23" ht="33" customHeight="1">
      <c r="A22" s="82"/>
      <c r="B22" s="82"/>
      <c r="C22" s="82"/>
      <c r="D22" s="82"/>
      <c r="E22" s="199" t="s">
        <v>125</v>
      </c>
      <c r="F22" s="181"/>
      <c r="G22" s="85"/>
      <c r="H22" s="85"/>
      <c r="I22" s="86">
        <f>I21+G22-H22</f>
        <v>584260</v>
      </c>
    </row>
    <row r="23" spans="1:23" ht="33" customHeight="1">
      <c r="A23" s="82"/>
      <c r="B23" s="82"/>
      <c r="C23" s="82"/>
      <c r="D23" s="82"/>
      <c r="E23" s="199" t="s">
        <v>126</v>
      </c>
      <c r="F23" s="181"/>
      <c r="G23" s="85"/>
      <c r="H23" s="85">
        <v>0</v>
      </c>
      <c r="I23" s="86"/>
    </row>
    <row r="24" spans="1:23" ht="16.5" customHeight="1">
      <c r="A24" s="89"/>
      <c r="B24" s="91"/>
      <c r="C24" s="91"/>
      <c r="D24" s="91"/>
      <c r="E24" s="208" t="s">
        <v>128</v>
      </c>
      <c r="F24" s="181"/>
      <c r="G24" s="74"/>
      <c r="H24" s="74"/>
      <c r="I24" s="74"/>
    </row>
    <row r="25" spans="1:23" ht="16.5" customHeight="1">
      <c r="A25" s="89"/>
      <c r="B25" s="91"/>
      <c r="C25" s="91"/>
      <c r="D25" s="91"/>
      <c r="E25" s="40" t="s">
        <v>129</v>
      </c>
      <c r="F25" s="94"/>
      <c r="G25" s="74"/>
      <c r="H25" s="74"/>
      <c r="I25" s="74"/>
    </row>
    <row r="26" spans="1:23" ht="16.5" customHeight="1">
      <c r="A26" s="89" t="s">
        <v>130</v>
      </c>
      <c r="B26" s="91"/>
      <c r="C26" s="91"/>
      <c r="D26" s="91"/>
      <c r="E26" s="209"/>
      <c r="F26" s="201"/>
      <c r="G26" s="96"/>
      <c r="H26" s="97"/>
      <c r="I26" s="100"/>
    </row>
    <row r="27" spans="1:23" ht="46.5" customHeight="1">
      <c r="A27" s="200" t="s">
        <v>325</v>
      </c>
      <c r="B27" s="201"/>
      <c r="C27" s="201"/>
      <c r="D27" s="201"/>
      <c r="E27" s="201"/>
      <c r="F27" s="201"/>
      <c r="G27" s="201"/>
      <c r="H27" s="201"/>
      <c r="I27" s="181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</row>
    <row r="28" spans="1:23" ht="16.5" hidden="1" customHeight="1">
      <c r="A28" s="202" t="s">
        <v>132</v>
      </c>
      <c r="B28" s="188"/>
      <c r="C28" s="188"/>
      <c r="D28" s="188"/>
      <c r="E28" s="188"/>
      <c r="F28" s="188"/>
      <c r="G28" s="188"/>
      <c r="H28" s="188"/>
      <c r="I28" s="187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</row>
    <row r="29" spans="1:23" ht="23.25" hidden="1" customHeight="1">
      <c r="A29" s="198"/>
      <c r="B29" s="180"/>
      <c r="C29" s="180"/>
      <c r="D29" s="180"/>
      <c r="E29" s="180"/>
      <c r="F29" s="180"/>
      <c r="G29" s="180"/>
      <c r="H29" s="180"/>
      <c r="I29" s="193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</row>
    <row r="30" spans="1:23" ht="33.75" hidden="1" customHeight="1">
      <c r="A30" s="207" t="s">
        <v>136</v>
      </c>
      <c r="B30" s="201"/>
      <c r="C30" s="201"/>
      <c r="D30" s="201"/>
      <c r="E30" s="181"/>
      <c r="F30" s="106"/>
      <c r="G30" s="106"/>
      <c r="H30" s="106"/>
      <c r="I30" s="106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</row>
    <row r="31" spans="1:23" ht="34.5" hidden="1" customHeight="1">
      <c r="A31" s="207" t="s">
        <v>138</v>
      </c>
      <c r="B31" s="201"/>
      <c r="C31" s="201"/>
      <c r="D31" s="201"/>
      <c r="E31" s="201"/>
      <c r="F31" s="201"/>
      <c r="G31" s="201"/>
      <c r="H31" s="201"/>
      <c r="I31" s="181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</row>
    <row r="32" spans="1:23" ht="16.5" customHeight="1">
      <c r="E32" s="107"/>
    </row>
    <row r="33" spans="1:7" ht="16.5" customHeight="1">
      <c r="A33" s="102" t="s">
        <v>143</v>
      </c>
      <c r="B33" s="102"/>
      <c r="C33" s="102"/>
      <c r="D33" s="102"/>
    </row>
    <row r="34" spans="1:7" ht="16.5" customHeight="1">
      <c r="A34" s="102"/>
      <c r="B34" s="102"/>
      <c r="C34" s="102"/>
      <c r="D34" s="102"/>
    </row>
    <row r="35" spans="1:7" ht="16.5" customHeight="1">
      <c r="A35" s="102" t="s">
        <v>145</v>
      </c>
      <c r="B35" s="102"/>
      <c r="C35" s="102"/>
      <c r="D35" s="102"/>
    </row>
    <row r="36" spans="1:7" ht="16.5" customHeight="1">
      <c r="A36" s="102"/>
      <c r="B36" s="102"/>
      <c r="C36" s="102"/>
      <c r="D36" s="102"/>
      <c r="G36">
        <v>1</v>
      </c>
    </row>
    <row r="37" spans="1:7" ht="16.5" customHeight="1">
      <c r="A37" s="102" t="s">
        <v>146</v>
      </c>
      <c r="B37" s="102"/>
      <c r="C37" s="102"/>
      <c r="D37" s="102"/>
    </row>
    <row r="38" spans="1:7" ht="16.5" customHeight="1">
      <c r="A38" s="102"/>
      <c r="B38" s="102"/>
      <c r="C38" s="102"/>
      <c r="D38" s="102"/>
    </row>
    <row r="39" spans="1:7" ht="16.5" customHeight="1">
      <c r="A39" s="102"/>
      <c r="B39" s="102"/>
      <c r="C39" s="102"/>
      <c r="D39" s="102"/>
    </row>
    <row r="40" spans="1:7" ht="16.5" customHeight="1"/>
    <row r="41" spans="1:7" ht="15.75" customHeight="1"/>
    <row r="42" spans="1:7" ht="15.75" customHeight="1"/>
    <row r="43" spans="1:7" ht="15.75" customHeight="1"/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A31:I31"/>
    <mergeCell ref="A30:E30"/>
    <mergeCell ref="E21:F21"/>
    <mergeCell ref="E22:F22"/>
    <mergeCell ref="E24:F24"/>
    <mergeCell ref="E26:F26"/>
    <mergeCell ref="A1:I1"/>
    <mergeCell ref="E3:F4"/>
    <mergeCell ref="E23:F23"/>
    <mergeCell ref="A27:I27"/>
    <mergeCell ref="A28:I29"/>
    <mergeCell ref="A2:I2"/>
    <mergeCell ref="A3:B3"/>
    <mergeCell ref="G3:I3"/>
    <mergeCell ref="C3:D3"/>
    <mergeCell ref="E18:F18"/>
    <mergeCell ref="E17:F17"/>
    <mergeCell ref="E19:F19"/>
    <mergeCell ref="E20:F20"/>
  </mergeCells>
  <phoneticPr fontId="2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B9" sqref="B9"/>
    </sheetView>
  </sheetViews>
  <sheetFormatPr defaultRowHeight="16.2"/>
  <cols>
    <col min="2" max="2" width="10.33203125" bestFit="1" customWidth="1"/>
  </cols>
  <sheetData>
    <row r="1" spans="1:9" ht="16.8" thickTop="1">
      <c r="A1" s="210" t="s">
        <v>250</v>
      </c>
      <c r="B1" s="211"/>
      <c r="C1" s="211"/>
      <c r="D1" s="211"/>
      <c r="E1" s="211"/>
      <c r="F1" s="211"/>
      <c r="G1" s="211"/>
      <c r="H1" s="211"/>
      <c r="I1" s="212"/>
    </row>
    <row r="2" spans="1:9" ht="16.8" thickBot="1">
      <c r="A2" s="213"/>
      <c r="B2" s="214"/>
      <c r="C2" s="214"/>
      <c r="D2" s="214"/>
      <c r="E2" s="214"/>
      <c r="F2" s="214"/>
      <c r="G2" s="214"/>
      <c r="H2" s="214"/>
      <c r="I2" s="215"/>
    </row>
    <row r="3" spans="1:9" ht="16.8" thickTop="1">
      <c r="A3" s="132" t="s">
        <v>251</v>
      </c>
      <c r="B3" s="133">
        <f>SUM(明細帳!H13:H16)</f>
        <v>25606</v>
      </c>
    </row>
    <row r="4" spans="1:9">
      <c r="A4" s="132" t="s">
        <v>252</v>
      </c>
      <c r="B4" s="133">
        <f>SUM(明細帳!H17:H29)</f>
        <v>211090</v>
      </c>
    </row>
    <row r="5" spans="1:9">
      <c r="A5" s="132" t="s">
        <v>253</v>
      </c>
      <c r="B5" s="133">
        <f>SUM(明細帳!H30:H43)</f>
        <v>261725</v>
      </c>
    </row>
    <row r="6" spans="1:9">
      <c r="A6" s="132" t="s">
        <v>254</v>
      </c>
      <c r="B6" s="133">
        <f>SUM(明細帳!H44:H84)</f>
        <v>368055</v>
      </c>
    </row>
    <row r="7" spans="1:9">
      <c r="A7" s="132" t="s">
        <v>255</v>
      </c>
      <c r="B7" s="133">
        <f>SUM(明細帳!H85:H93)</f>
        <v>95579</v>
      </c>
    </row>
    <row r="8" spans="1:9">
      <c r="A8" s="132" t="s">
        <v>300</v>
      </c>
      <c r="B8" s="133">
        <f>SUM(明細帳!H94:H95)</f>
        <v>21043</v>
      </c>
    </row>
    <row r="9" spans="1:9">
      <c r="A9" s="132" t="s">
        <v>298</v>
      </c>
      <c r="B9" s="133">
        <f>SUM(B3:B8)</f>
        <v>983098</v>
      </c>
    </row>
  </sheetData>
  <mergeCells count="1">
    <mergeCell ref="A1:I2"/>
  </mergeCells>
  <phoneticPr fontId="27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F15" sqref="F15"/>
    </sheetView>
  </sheetViews>
  <sheetFormatPr defaultRowHeight="16.2"/>
  <cols>
    <col min="2" max="2" width="10.33203125" bestFit="1" customWidth="1"/>
  </cols>
  <sheetData>
    <row r="1" spans="1:6">
      <c r="A1" s="216" t="s">
        <v>256</v>
      </c>
      <c r="B1" s="217"/>
      <c r="C1" s="217"/>
      <c r="D1" s="217"/>
      <c r="E1" s="217"/>
      <c r="F1" s="218"/>
    </row>
    <row r="2" spans="1:6" ht="16.8" thickBot="1">
      <c r="A2" s="219"/>
      <c r="B2" s="220"/>
      <c r="C2" s="220"/>
      <c r="D2" s="220"/>
      <c r="E2" s="220"/>
      <c r="F2" s="221"/>
    </row>
    <row r="3" spans="1:6">
      <c r="B3" s="134" t="s">
        <v>257</v>
      </c>
      <c r="C3" s="134" t="s">
        <v>258</v>
      </c>
      <c r="D3" s="134" t="s">
        <v>259</v>
      </c>
      <c r="E3" s="134" t="s">
        <v>260</v>
      </c>
      <c r="F3" s="134" t="s">
        <v>261</v>
      </c>
    </row>
    <row r="4" spans="1:6">
      <c r="A4" s="134" t="s">
        <v>251</v>
      </c>
      <c r="B4" s="133">
        <f>SUM(A社團活動費!H6:H7)</f>
        <v>10324</v>
      </c>
      <c r="C4" s="133">
        <f>SUM(明細帳!H13)</f>
        <v>8540</v>
      </c>
      <c r="D4" s="133">
        <f>0</f>
        <v>0</v>
      </c>
      <c r="E4" s="133">
        <f>明細帳!H16</f>
        <v>6742</v>
      </c>
      <c r="F4" s="133">
        <f>0</f>
        <v>0</v>
      </c>
    </row>
    <row r="5" spans="1:6">
      <c r="A5" s="134" t="s">
        <v>252</v>
      </c>
      <c r="B5" s="133">
        <f>SUM(A社團活動費!H8:H18)</f>
        <v>170934</v>
      </c>
      <c r="C5" s="133">
        <f>SUM(明細帳!H19)</f>
        <v>28280</v>
      </c>
      <c r="D5" s="133">
        <f>0</f>
        <v>0</v>
      </c>
      <c r="E5" s="133">
        <f>D器材費!H7</f>
        <v>11876</v>
      </c>
      <c r="F5" s="133">
        <f>0</f>
        <v>0</v>
      </c>
    </row>
    <row r="6" spans="1:6">
      <c r="A6" s="134" t="s">
        <v>253</v>
      </c>
      <c r="B6" s="133">
        <f>SUM(A社團活動費!H19:H29)</f>
        <v>230196</v>
      </c>
      <c r="C6" s="133">
        <f>SUM(明細帳!H30)</f>
        <v>20860</v>
      </c>
      <c r="D6" s="133">
        <f>明細帳!H34</f>
        <v>5507</v>
      </c>
      <c r="E6" s="133">
        <f>明細帳!H33</f>
        <v>5162</v>
      </c>
      <c r="F6" s="133">
        <f>0</f>
        <v>0</v>
      </c>
    </row>
    <row r="7" spans="1:6">
      <c r="A7" s="134" t="s">
        <v>254</v>
      </c>
      <c r="B7" s="133">
        <f>SUM(A社團活動費!H30:H66)</f>
        <v>334028</v>
      </c>
      <c r="C7" s="133">
        <f>明細帳!H44</f>
        <v>28560</v>
      </c>
      <c r="D7" s="133">
        <f>SUM(C行政雜支!H7:H9)</f>
        <v>5467</v>
      </c>
      <c r="E7" s="133">
        <f>0</f>
        <v>0</v>
      </c>
      <c r="F7" s="133">
        <f>0</f>
        <v>0</v>
      </c>
    </row>
    <row r="8" spans="1:6">
      <c r="A8" s="134" t="s">
        <v>255</v>
      </c>
      <c r="B8" s="133">
        <f>SUM(A社團活動費!H67:H71)</f>
        <v>64472</v>
      </c>
      <c r="C8" s="133">
        <f>明細帳!H85</f>
        <v>25200</v>
      </c>
      <c r="D8" s="133">
        <f>明細帳!H90+明細帳!H91+明細帳!H93</f>
        <v>5907</v>
      </c>
      <c r="E8" s="133">
        <f>0</f>
        <v>0</v>
      </c>
      <c r="F8" s="133">
        <f>0</f>
        <v>0</v>
      </c>
    </row>
    <row r="9" spans="1:6" s="154" customFormat="1">
      <c r="A9" s="134" t="s">
        <v>314</v>
      </c>
      <c r="B9" s="133">
        <f>0</f>
        <v>0</v>
      </c>
      <c r="C9" s="133">
        <f>B工讀費!H11</f>
        <v>15400</v>
      </c>
      <c r="D9" s="133">
        <f>0</f>
        <v>0</v>
      </c>
      <c r="E9" s="133">
        <f>D器材費!H9</f>
        <v>5643</v>
      </c>
      <c r="F9" s="133">
        <v>0</v>
      </c>
    </row>
    <row r="10" spans="1:6">
      <c r="A10" s="134" t="s">
        <v>298</v>
      </c>
      <c r="B10" s="133">
        <f>SUM(B4:B9)</f>
        <v>809954</v>
      </c>
      <c r="C10" s="133">
        <f>SUM(C4:C9)</f>
        <v>126840</v>
      </c>
      <c r="D10" s="133">
        <f>SUM(D4:D9)</f>
        <v>16881</v>
      </c>
      <c r="E10" s="133">
        <f>SUM(E4:E9)</f>
        <v>29423</v>
      </c>
      <c r="F10" s="133">
        <f t="shared" ref="F10" si="0">SUM(F4:F8)</f>
        <v>0</v>
      </c>
    </row>
    <row r="11" spans="1:6">
      <c r="D11" s="145"/>
    </row>
  </sheetData>
  <mergeCells count="1">
    <mergeCell ref="A1:F2"/>
  </mergeCells>
  <phoneticPr fontId="27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A社團活動費</vt:lpstr>
      <vt:lpstr>B工讀費</vt:lpstr>
      <vt:lpstr>C行政雜支</vt:lpstr>
      <vt:lpstr>D器材費</vt:lpstr>
      <vt:lpstr>明細帳</vt:lpstr>
      <vt:lpstr>分類帳</vt:lpstr>
      <vt:lpstr>各月總花費</vt:lpstr>
      <vt:lpstr>月支出分類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2018-09-15T14:03:57Z</dcterms:created>
  <dcterms:modified xsi:type="dcterms:W3CDTF">2018-12-06T08:18:46Z</dcterms:modified>
</cp:coreProperties>
</file>