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judy/Desktop/"/>
    </mc:Choice>
  </mc:AlternateContent>
  <xr:revisionPtr revIDLastSave="0" documentId="8_{D030D939-601D-D347-9C2E-EBF65611E8F1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工作表1" sheetId="1" r:id="rId1"/>
    <sheet name="工作表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4" i="2" l="1"/>
  <c r="G164" i="2"/>
  <c r="I164" i="2" s="1"/>
  <c r="K163" i="2"/>
  <c r="I163" i="2"/>
  <c r="K162" i="2"/>
  <c r="I162" i="2"/>
  <c r="H161" i="2"/>
  <c r="I161" i="2" s="1"/>
  <c r="K160" i="2"/>
  <c r="I160" i="2"/>
  <c r="G159" i="2"/>
  <c r="G158" i="2"/>
  <c r="K158" i="2" s="1"/>
  <c r="K157" i="2"/>
  <c r="I157" i="2"/>
  <c r="K156" i="2"/>
  <c r="I156" i="2"/>
  <c r="K155" i="2"/>
  <c r="I155" i="2"/>
  <c r="K154" i="2"/>
  <c r="I154" i="2"/>
  <c r="H153" i="2"/>
  <c r="K153" i="2" s="1"/>
  <c r="G153" i="2"/>
  <c r="I153" i="2" s="1"/>
  <c r="K152" i="2"/>
  <c r="I152" i="2"/>
  <c r="K151" i="2"/>
  <c r="I151" i="2"/>
  <c r="H150" i="2"/>
  <c r="K150" i="2" s="1"/>
  <c r="G150" i="2"/>
  <c r="I150" i="2" s="1"/>
  <c r="K149" i="2"/>
  <c r="I149" i="2"/>
  <c r="K148" i="2"/>
  <c r="I148" i="2"/>
  <c r="H147" i="2"/>
  <c r="K147" i="2" s="1"/>
  <c r="G147" i="2"/>
  <c r="I147" i="2" s="1"/>
  <c r="K146" i="2"/>
  <c r="I146" i="2"/>
  <c r="K145" i="2"/>
  <c r="I145" i="2"/>
  <c r="G145" i="2"/>
  <c r="K144" i="2"/>
  <c r="I144" i="2"/>
  <c r="K143" i="2"/>
  <c r="I143" i="2"/>
  <c r="K142" i="2"/>
  <c r="I142" i="2"/>
  <c r="K141" i="2"/>
  <c r="H141" i="2"/>
  <c r="G141" i="2"/>
  <c r="I141" i="2" s="1"/>
  <c r="K140" i="2"/>
  <c r="I140" i="2"/>
  <c r="H139" i="2"/>
  <c r="K139" i="2" s="1"/>
  <c r="G139" i="2"/>
  <c r="K138" i="2"/>
  <c r="I138" i="2"/>
  <c r="K137" i="2"/>
  <c r="I137" i="2"/>
  <c r="K136" i="2"/>
  <c r="I136" i="2"/>
  <c r="K135" i="2"/>
  <c r="I135" i="2"/>
  <c r="G135" i="2"/>
  <c r="K134" i="2"/>
  <c r="I134" i="2"/>
  <c r="K133" i="2"/>
  <c r="I133" i="2"/>
  <c r="K132" i="2"/>
  <c r="I132" i="2"/>
  <c r="H131" i="2"/>
  <c r="K131" i="2" s="1"/>
  <c r="G131" i="2"/>
  <c r="I131" i="2" s="1"/>
  <c r="K130" i="2"/>
  <c r="I130" i="2"/>
  <c r="K129" i="2"/>
  <c r="I129" i="2"/>
  <c r="K128" i="2"/>
  <c r="I128" i="2"/>
  <c r="K127" i="2"/>
  <c r="I127" i="2"/>
  <c r="H127" i="2"/>
  <c r="G127" i="2"/>
  <c r="G126" i="2"/>
  <c r="K126" i="2" s="1"/>
  <c r="K125" i="2"/>
  <c r="I125" i="2"/>
  <c r="K124" i="2"/>
  <c r="I124" i="2"/>
  <c r="K123" i="2"/>
  <c r="I123" i="2"/>
  <c r="K122" i="2"/>
  <c r="I122" i="2"/>
  <c r="G122" i="2"/>
  <c r="H116" i="2"/>
  <c r="K110" i="2"/>
  <c r="I110" i="2"/>
  <c r="H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I97" i="2"/>
  <c r="K96" i="2"/>
  <c r="I96" i="2"/>
  <c r="K95" i="2"/>
  <c r="I95" i="2"/>
  <c r="K94" i="2"/>
  <c r="I94" i="2"/>
  <c r="K93" i="2"/>
  <c r="I93" i="2"/>
  <c r="K92" i="2"/>
  <c r="I92" i="2"/>
  <c r="H91" i="2"/>
  <c r="K91" i="2" s="1"/>
  <c r="G91" i="2"/>
  <c r="H90" i="2"/>
  <c r="K90" i="2" s="1"/>
  <c r="G90" i="2"/>
  <c r="I90" i="2" s="1"/>
  <c r="K89" i="2"/>
  <c r="I89" i="2"/>
  <c r="K88" i="2"/>
  <c r="I88" i="2"/>
  <c r="K87" i="2"/>
  <c r="I87" i="2"/>
  <c r="K86" i="2"/>
  <c r="I86" i="2"/>
  <c r="H86" i="2"/>
  <c r="G86" i="2"/>
  <c r="K85" i="2"/>
  <c r="I85" i="2"/>
  <c r="K84" i="2"/>
  <c r="I84" i="2"/>
  <c r="H83" i="2"/>
  <c r="K83" i="2" s="1"/>
  <c r="G83" i="2"/>
  <c r="I83" i="2" s="1"/>
  <c r="K82" i="2"/>
  <c r="I82" i="2"/>
  <c r="K81" i="2"/>
  <c r="I81" i="2"/>
  <c r="K80" i="2"/>
  <c r="I80" i="2"/>
  <c r="K79" i="2"/>
  <c r="I79" i="2"/>
  <c r="H78" i="2"/>
  <c r="K78" i="2" s="1"/>
  <c r="G78" i="2"/>
  <c r="I78" i="2" s="1"/>
  <c r="K77" i="2"/>
  <c r="I77" i="2"/>
  <c r="K76" i="2"/>
  <c r="I76" i="2"/>
  <c r="H75" i="2"/>
  <c r="K75" i="2" s="1"/>
  <c r="K74" i="2"/>
  <c r="I74" i="2"/>
  <c r="K73" i="2"/>
  <c r="I73" i="2"/>
  <c r="K72" i="2"/>
  <c r="I72" i="2"/>
  <c r="H71" i="2"/>
  <c r="I71" i="2" s="1"/>
  <c r="G70" i="2"/>
  <c r="K69" i="2"/>
  <c r="I69" i="2"/>
  <c r="K68" i="2"/>
  <c r="I68" i="2"/>
  <c r="G68" i="2"/>
  <c r="K67" i="2"/>
  <c r="I67" i="2"/>
  <c r="K66" i="2"/>
  <c r="I66" i="2"/>
  <c r="K65" i="2"/>
  <c r="I65" i="2"/>
  <c r="K64" i="2"/>
  <c r="H64" i="2"/>
  <c r="G64" i="2"/>
  <c r="I64" i="2" s="1"/>
  <c r="K63" i="2"/>
  <c r="H63" i="2"/>
  <c r="G63" i="2"/>
  <c r="I63" i="2" s="1"/>
  <c r="K62" i="2"/>
  <c r="K61" i="2"/>
  <c r="K60" i="2"/>
  <c r="I60" i="2"/>
  <c r="K59" i="2"/>
  <c r="I59" i="2"/>
  <c r="K58" i="2"/>
  <c r="I58" i="2"/>
  <c r="K57" i="2"/>
  <c r="I57" i="2"/>
  <c r="H56" i="2"/>
  <c r="I56" i="2" s="1"/>
  <c r="G56" i="2"/>
  <c r="K55" i="2"/>
  <c r="I55" i="2"/>
  <c r="K54" i="2"/>
  <c r="I54" i="2"/>
  <c r="K53" i="2"/>
  <c r="I53" i="2"/>
  <c r="K52" i="2"/>
  <c r="I52" i="2"/>
  <c r="H51" i="2"/>
  <c r="I51" i="2" s="1"/>
  <c r="G51" i="2"/>
  <c r="H50" i="2"/>
  <c r="I50" i="2" s="1"/>
  <c r="G50" i="2"/>
  <c r="K49" i="2"/>
  <c r="I49" i="2"/>
  <c r="K48" i="2"/>
  <c r="I48" i="2"/>
  <c r="K47" i="2"/>
  <c r="I47" i="2"/>
  <c r="K46" i="2"/>
  <c r="I46" i="2"/>
  <c r="H46" i="2"/>
  <c r="K45" i="2"/>
  <c r="I45" i="2"/>
  <c r="H45" i="2"/>
  <c r="G45" i="2"/>
  <c r="K44" i="2"/>
  <c r="I44" i="2"/>
  <c r="K43" i="2"/>
  <c r="I43" i="2"/>
  <c r="K42" i="2"/>
  <c r="I42" i="2"/>
  <c r="H42" i="2"/>
  <c r="H41" i="2"/>
  <c r="I41" i="2" s="1"/>
  <c r="G41" i="2"/>
  <c r="K40" i="2"/>
  <c r="I40" i="2"/>
  <c r="K39" i="2"/>
  <c r="I39" i="2"/>
  <c r="H38" i="2"/>
  <c r="I38" i="2" s="1"/>
  <c r="G38" i="2"/>
  <c r="K37" i="2"/>
  <c r="I37" i="2"/>
  <c r="K36" i="2"/>
  <c r="I36" i="2"/>
  <c r="K35" i="2"/>
  <c r="I35" i="2"/>
  <c r="K34" i="2"/>
  <c r="H34" i="2"/>
  <c r="G34" i="2"/>
  <c r="I34" i="2" s="1"/>
  <c r="K32" i="2"/>
  <c r="I32" i="2"/>
  <c r="K31" i="2"/>
  <c r="I31" i="2"/>
  <c r="K30" i="2"/>
  <c r="I30" i="2"/>
  <c r="H30" i="2"/>
  <c r="G30" i="2"/>
  <c r="K29" i="2"/>
  <c r="I29" i="2"/>
  <c r="K28" i="2"/>
  <c r="I28" i="2"/>
  <c r="K27" i="2"/>
  <c r="I27" i="2"/>
  <c r="H27" i="2"/>
  <c r="H26" i="2"/>
  <c r="I26" i="2" s="1"/>
  <c r="G26" i="2"/>
  <c r="K25" i="2"/>
  <c r="K24" i="2"/>
  <c r="K23" i="2"/>
  <c r="K22" i="2"/>
  <c r="K21" i="2"/>
  <c r="K20" i="2"/>
  <c r="I20" i="2"/>
  <c r="G20" i="2"/>
  <c r="K19" i="2"/>
  <c r="I19" i="2"/>
  <c r="K18" i="2"/>
  <c r="I18" i="2"/>
  <c r="K17" i="2"/>
  <c r="I17" i="2"/>
  <c r="K16" i="2"/>
  <c r="I16" i="2"/>
  <c r="H16" i="2"/>
  <c r="K15" i="2"/>
  <c r="I15" i="2"/>
  <c r="K14" i="2"/>
  <c r="K13" i="2"/>
  <c r="I13" i="2"/>
  <c r="K12" i="2"/>
  <c r="H12" i="2"/>
  <c r="G12" i="2"/>
  <c r="I12" i="2" s="1"/>
  <c r="I10" i="2"/>
  <c r="G10" i="2"/>
  <c r="G9" i="2"/>
  <c r="I9" i="2" s="1"/>
  <c r="H8" i="2"/>
  <c r="K8" i="2" s="1"/>
  <c r="G8" i="2"/>
  <c r="I8" i="2" s="1"/>
  <c r="I165" i="1"/>
  <c r="H165" i="1"/>
  <c r="G165" i="1"/>
  <c r="K164" i="1"/>
  <c r="I164" i="1"/>
  <c r="K163" i="1"/>
  <c r="I163" i="1"/>
  <c r="K161" i="1"/>
  <c r="I161" i="1"/>
  <c r="H161" i="1"/>
  <c r="K160" i="1"/>
  <c r="I160" i="1"/>
  <c r="K159" i="1"/>
  <c r="H159" i="1"/>
  <c r="G159" i="1"/>
  <c r="I159" i="1" s="1"/>
  <c r="K157" i="1"/>
  <c r="I157" i="1"/>
  <c r="K156" i="1"/>
  <c r="I156" i="1"/>
  <c r="K155" i="1"/>
  <c r="I155" i="1"/>
  <c r="K154" i="1"/>
  <c r="I154" i="1"/>
  <c r="K153" i="1"/>
  <c r="I153" i="1"/>
  <c r="H153" i="1"/>
  <c r="G153" i="1"/>
  <c r="K152" i="1"/>
  <c r="I152" i="1"/>
  <c r="K151" i="1"/>
  <c r="I151" i="1"/>
  <c r="K150" i="1"/>
  <c r="I150" i="1"/>
  <c r="H150" i="1"/>
  <c r="G150" i="1"/>
  <c r="K149" i="1"/>
  <c r="I149" i="1"/>
  <c r="K148" i="1"/>
  <c r="I148" i="1"/>
  <c r="K147" i="1"/>
  <c r="I147" i="1"/>
  <c r="H147" i="1"/>
  <c r="G147" i="1"/>
  <c r="K146" i="1"/>
  <c r="I146" i="1"/>
  <c r="G145" i="1"/>
  <c r="K145" i="1" s="1"/>
  <c r="K144" i="1"/>
  <c r="I144" i="1"/>
  <c r="K143" i="1"/>
  <c r="I143" i="1"/>
  <c r="K142" i="1"/>
  <c r="I142" i="1"/>
  <c r="H141" i="1"/>
  <c r="I141" i="1" s="1"/>
  <c r="G141" i="1"/>
  <c r="K140" i="1"/>
  <c r="I140" i="1"/>
  <c r="K139" i="1"/>
  <c r="H139" i="1"/>
  <c r="G139" i="1"/>
  <c r="I139" i="1" s="1"/>
  <c r="K138" i="1"/>
  <c r="I138" i="1"/>
  <c r="K137" i="1"/>
  <c r="I137" i="1"/>
  <c r="K136" i="1"/>
  <c r="I136" i="1"/>
  <c r="G135" i="1"/>
  <c r="I135" i="1" s="1"/>
  <c r="K134" i="1"/>
  <c r="I134" i="1"/>
  <c r="K133" i="1"/>
  <c r="I133" i="1"/>
  <c r="K132" i="1"/>
  <c r="I132" i="1"/>
  <c r="K131" i="1"/>
  <c r="I131" i="1"/>
  <c r="H131" i="1"/>
  <c r="G131" i="1"/>
  <c r="K130" i="1"/>
  <c r="I130" i="1"/>
  <c r="K129" i="1"/>
  <c r="I129" i="1"/>
  <c r="K128" i="1"/>
  <c r="I128" i="1"/>
  <c r="H127" i="1"/>
  <c r="K127" i="1" s="1"/>
  <c r="G127" i="1"/>
  <c r="I127" i="1" s="1"/>
  <c r="K125" i="1"/>
  <c r="I125" i="1"/>
  <c r="K124" i="1"/>
  <c r="I124" i="1"/>
  <c r="K123" i="1"/>
  <c r="I123" i="1"/>
  <c r="G122" i="1"/>
  <c r="K122" i="1" s="1"/>
  <c r="H116" i="1"/>
  <c r="H90" i="1" s="1"/>
  <c r="K90" i="1" s="1"/>
  <c r="H110" i="1"/>
  <c r="K110" i="1" s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H91" i="1"/>
  <c r="G91" i="1"/>
  <c r="I91" i="1" s="1"/>
  <c r="G90" i="1"/>
  <c r="K89" i="1"/>
  <c r="I89" i="1"/>
  <c r="K88" i="1"/>
  <c r="I88" i="1"/>
  <c r="K87" i="1"/>
  <c r="I87" i="1"/>
  <c r="H86" i="1"/>
  <c r="I86" i="1" s="1"/>
  <c r="G86" i="1"/>
  <c r="K85" i="1"/>
  <c r="I85" i="1"/>
  <c r="K84" i="1"/>
  <c r="I84" i="1"/>
  <c r="H83" i="1"/>
  <c r="K83" i="1" s="1"/>
  <c r="G83" i="1"/>
  <c r="I83" i="1" s="1"/>
  <c r="K82" i="1"/>
  <c r="I82" i="1"/>
  <c r="K81" i="1"/>
  <c r="I81" i="1"/>
  <c r="K80" i="1"/>
  <c r="I80" i="1"/>
  <c r="K79" i="1"/>
  <c r="I79" i="1"/>
  <c r="H78" i="1"/>
  <c r="K78" i="1" s="1"/>
  <c r="G78" i="1"/>
  <c r="I78" i="1" s="1"/>
  <c r="K77" i="1"/>
  <c r="I77" i="1"/>
  <c r="K76" i="1"/>
  <c r="I76" i="1"/>
  <c r="H75" i="1"/>
  <c r="I75" i="1" s="1"/>
  <c r="K74" i="1"/>
  <c r="I74" i="1"/>
  <c r="K73" i="1"/>
  <c r="I73" i="1"/>
  <c r="K72" i="1"/>
  <c r="I72" i="1"/>
  <c r="I71" i="1"/>
  <c r="H71" i="1"/>
  <c r="K71" i="1" s="1"/>
  <c r="H70" i="1"/>
  <c r="K70" i="1" s="1"/>
  <c r="G70" i="1"/>
  <c r="I70" i="1" s="1"/>
  <c r="K69" i="1"/>
  <c r="I69" i="1"/>
  <c r="K68" i="1"/>
  <c r="I68" i="1"/>
  <c r="G68" i="1"/>
  <c r="K67" i="1"/>
  <c r="I67" i="1"/>
  <c r="K66" i="1"/>
  <c r="I66" i="1"/>
  <c r="K65" i="1"/>
  <c r="I65" i="1"/>
  <c r="H64" i="1"/>
  <c r="G64" i="1"/>
  <c r="K64" i="1" s="1"/>
  <c r="H63" i="1"/>
  <c r="K63" i="1" s="1"/>
  <c r="G63" i="1"/>
  <c r="I63" i="1" s="1"/>
  <c r="K62" i="1"/>
  <c r="K61" i="1"/>
  <c r="K60" i="1"/>
  <c r="I60" i="1"/>
  <c r="K59" i="1"/>
  <c r="I59" i="1"/>
  <c r="K58" i="1"/>
  <c r="I58" i="1"/>
  <c r="K57" i="1"/>
  <c r="I57" i="1"/>
  <c r="I56" i="1"/>
  <c r="H56" i="1"/>
  <c r="K56" i="1" s="1"/>
  <c r="G56" i="1"/>
  <c r="K55" i="1"/>
  <c r="I55" i="1"/>
  <c r="K54" i="1"/>
  <c r="I54" i="1"/>
  <c r="K53" i="1"/>
  <c r="I53" i="1"/>
  <c r="K52" i="1"/>
  <c r="I52" i="1"/>
  <c r="I51" i="1"/>
  <c r="H51" i="1"/>
  <c r="K51" i="1" s="1"/>
  <c r="G51" i="1"/>
  <c r="I50" i="1"/>
  <c r="H50" i="1"/>
  <c r="K50" i="1" s="1"/>
  <c r="G50" i="1"/>
  <c r="K49" i="1"/>
  <c r="I49" i="1"/>
  <c r="K48" i="1"/>
  <c r="I48" i="1"/>
  <c r="K47" i="1"/>
  <c r="I47" i="1"/>
  <c r="H46" i="1"/>
  <c r="K46" i="1" s="1"/>
  <c r="G45" i="1"/>
  <c r="K44" i="1"/>
  <c r="I44" i="1"/>
  <c r="K43" i="1"/>
  <c r="I43" i="1"/>
  <c r="K42" i="1"/>
  <c r="I42" i="1"/>
  <c r="H42" i="1"/>
  <c r="I41" i="1"/>
  <c r="H41" i="1"/>
  <c r="K41" i="1" s="1"/>
  <c r="G41" i="1"/>
  <c r="K40" i="1"/>
  <c r="I40" i="1"/>
  <c r="K39" i="1"/>
  <c r="I39" i="1"/>
  <c r="I38" i="1"/>
  <c r="H38" i="1"/>
  <c r="K38" i="1" s="1"/>
  <c r="G38" i="1"/>
  <c r="K37" i="1"/>
  <c r="I37" i="1"/>
  <c r="K36" i="1"/>
  <c r="I36" i="1"/>
  <c r="K35" i="1"/>
  <c r="I35" i="1"/>
  <c r="H34" i="1"/>
  <c r="G34" i="1"/>
  <c r="G33" i="1" s="1"/>
  <c r="K32" i="1"/>
  <c r="I32" i="1"/>
  <c r="K31" i="1"/>
  <c r="I31" i="1"/>
  <c r="K30" i="1"/>
  <c r="I30" i="1"/>
  <c r="H30" i="1"/>
  <c r="G30" i="1"/>
  <c r="K29" i="1"/>
  <c r="I29" i="1"/>
  <c r="K28" i="1"/>
  <c r="I28" i="1"/>
  <c r="K27" i="1"/>
  <c r="I27" i="1"/>
  <c r="H27" i="1"/>
  <c r="I26" i="1"/>
  <c r="H26" i="1"/>
  <c r="K26" i="1" s="1"/>
  <c r="G26" i="1"/>
  <c r="K25" i="1"/>
  <c r="K24" i="1"/>
  <c r="K23" i="1"/>
  <c r="K22" i="1"/>
  <c r="K21" i="1"/>
  <c r="K20" i="1"/>
  <c r="I20" i="1"/>
  <c r="G20" i="1"/>
  <c r="K19" i="1"/>
  <c r="I19" i="1"/>
  <c r="K18" i="1"/>
  <c r="I18" i="1"/>
  <c r="K17" i="1"/>
  <c r="I17" i="1"/>
  <c r="K16" i="1"/>
  <c r="I16" i="1"/>
  <c r="H16" i="1"/>
  <c r="K15" i="1"/>
  <c r="I15" i="1"/>
  <c r="K14" i="1"/>
  <c r="K13" i="1"/>
  <c r="I13" i="1"/>
  <c r="H12" i="1"/>
  <c r="G12" i="1"/>
  <c r="K12" i="1" s="1"/>
  <c r="G10" i="1"/>
  <c r="I10" i="1" s="1"/>
  <c r="H8" i="1"/>
  <c r="I8" i="1" s="1"/>
  <c r="G8" i="1"/>
  <c r="K33" i="1" l="1"/>
  <c r="I33" i="1"/>
  <c r="I90" i="1"/>
  <c r="K8" i="1"/>
  <c r="I12" i="1"/>
  <c r="I34" i="1"/>
  <c r="H45" i="1"/>
  <c r="I46" i="1"/>
  <c r="I64" i="1"/>
  <c r="K75" i="1"/>
  <c r="K86" i="1"/>
  <c r="I110" i="1"/>
  <c r="I122" i="1"/>
  <c r="G126" i="1"/>
  <c r="K126" i="1" s="1"/>
  <c r="K135" i="1"/>
  <c r="K141" i="1"/>
  <c r="I145" i="1"/>
  <c r="G158" i="1"/>
  <c r="K9" i="2"/>
  <c r="K26" i="2"/>
  <c r="G33" i="2"/>
  <c r="K38" i="2"/>
  <c r="K41" i="2"/>
  <c r="K50" i="2"/>
  <c r="K51" i="2"/>
  <c r="K56" i="2"/>
  <c r="K71" i="2"/>
  <c r="I75" i="2"/>
  <c r="K161" i="2"/>
  <c r="G11" i="1"/>
  <c r="K34" i="1"/>
  <c r="H159" i="2"/>
  <c r="K159" i="2" s="1"/>
  <c r="I91" i="2"/>
  <c r="I139" i="2"/>
  <c r="I158" i="2"/>
  <c r="H70" i="2"/>
  <c r="K70" i="2" s="1"/>
  <c r="I70" i="2" l="1"/>
  <c r="H11" i="2"/>
  <c r="G7" i="1"/>
  <c r="I11" i="1"/>
  <c r="H11" i="1"/>
  <c r="K45" i="1"/>
  <c r="G11" i="2"/>
  <c r="K33" i="2"/>
  <c r="I33" i="2"/>
  <c r="K158" i="1"/>
  <c r="I158" i="1"/>
  <c r="G9" i="1"/>
  <c r="I45" i="1"/>
  <c r="I159" i="2"/>
  <c r="K9" i="1" l="1"/>
  <c r="I9" i="1"/>
  <c r="G7" i="2"/>
  <c r="I11" i="2"/>
  <c r="H7" i="2"/>
  <c r="K11" i="2"/>
  <c r="I7" i="1"/>
  <c r="G6" i="1"/>
  <c r="G5" i="1"/>
  <c r="H7" i="1"/>
  <c r="K11" i="1"/>
  <c r="G5" i="2" l="1"/>
  <c r="G6" i="2"/>
  <c r="I6" i="2" s="1"/>
  <c r="I7" i="2"/>
  <c r="K7" i="1"/>
  <c r="H6" i="1"/>
  <c r="K6" i="1" s="1"/>
  <c r="I5" i="1"/>
  <c r="K5" i="1"/>
  <c r="H6" i="2"/>
  <c r="K7" i="2"/>
  <c r="K5" i="2" l="1"/>
  <c r="I5" i="2"/>
  <c r="K6" i="2"/>
  <c r="I6" i="1"/>
</calcChain>
</file>

<file path=xl/sharedStrings.xml><?xml version="1.0" encoding="utf-8"?>
<sst xmlns="http://schemas.openxmlformats.org/spreadsheetml/2006/main" count="350" uniqueCount="139">
  <si>
    <t>文藻外語大學學生會 108學年度第 ㄧ 學期決算表</t>
  </si>
  <si>
    <t>單位：新臺幣元；％</t>
  </si>
  <si>
    <t>科目</t>
  </si>
  <si>
    <t>上學年
同期決算</t>
  </si>
  <si>
    <t>本期
法定預算</t>
  </si>
  <si>
    <t>本期
實際支出</t>
  </si>
  <si>
    <t>比較
增減數</t>
  </si>
  <si>
    <t>備註</t>
  </si>
  <si>
    <t>執行率</t>
  </si>
  <si>
    <t>款</t>
  </si>
  <si>
    <t>項</t>
  </si>
  <si>
    <t>目</t>
  </si>
  <si>
    <t>節</t>
  </si>
  <si>
    <t>名稱</t>
  </si>
  <si>
    <t>總決算</t>
  </si>
  <si>
    <t>機構決算</t>
  </si>
  <si>
    <t>行政中心</t>
  </si>
  <si>
    <t>學生議會</t>
  </si>
  <si>
    <t>學生評議會</t>
  </si>
  <si>
    <t>選舉事務委員會</t>
  </si>
  <si>
    <t>行政中心決算</t>
  </si>
  <si>
    <t>學生會長</t>
  </si>
  <si>
    <t>研習</t>
  </si>
  <si>
    <t>車馬費</t>
  </si>
  <si>
    <t>活動餐費</t>
  </si>
  <si>
    <t>行政雜支</t>
  </si>
  <si>
    <t>冷氣卡</t>
  </si>
  <si>
    <t>印章</t>
  </si>
  <si>
    <t>文具用品</t>
  </si>
  <si>
    <t>總統大選青年論壇</t>
  </si>
  <si>
    <t>舞台設備</t>
  </si>
  <si>
    <t>美宣設計費</t>
  </si>
  <si>
    <t>印刷品輸出</t>
  </si>
  <si>
    <t>餐飲費</t>
  </si>
  <si>
    <t>雜支</t>
  </si>
  <si>
    <t>公關部</t>
  </si>
  <si>
    <t>特約商宣傳品</t>
  </si>
  <si>
    <t>文宣</t>
  </si>
  <si>
    <t>交通</t>
  </si>
  <si>
    <t>特約商活動</t>
  </si>
  <si>
    <t>採訪飲食費</t>
  </si>
  <si>
    <t>交通費</t>
  </si>
  <si>
    <t>社務部</t>
  </si>
  <si>
    <t>訓練研習營</t>
  </si>
  <si>
    <t>鐘點費</t>
  </si>
  <si>
    <t>２</t>
  </si>
  <si>
    <t>文宣費</t>
  </si>
  <si>
    <t>社彩繽紛社團登記展</t>
  </si>
  <si>
    <t>場佈</t>
  </si>
  <si>
    <t>秘書處</t>
  </si>
  <si>
    <t>社資評鑑</t>
  </si>
  <si>
    <t>設計部</t>
  </si>
  <si>
    <t>名牌/名片</t>
  </si>
  <si>
    <t>名片</t>
  </si>
  <si>
    <t>工作證</t>
  </si>
  <si>
    <t>器材部</t>
  </si>
  <si>
    <t>器材繽紛</t>
  </si>
  <si>
    <t>參與人員飲料費</t>
  </si>
  <si>
    <t>講義費</t>
  </si>
  <si>
    <t>購置器材</t>
  </si>
  <si>
    <t>事務機包錶</t>
  </si>
  <si>
    <t>維修擴大機</t>
  </si>
  <si>
    <t>填水式旗杆</t>
  </si>
  <si>
    <t>對講機耳機</t>
  </si>
  <si>
    <t>清潔費</t>
  </si>
  <si>
    <t>延長線三孔</t>
  </si>
  <si>
    <t>學權部</t>
  </si>
  <si>
    <t>民主牆</t>
  </si>
  <si>
    <t>紙膠帶</t>
  </si>
  <si>
    <t>便條紙</t>
  </si>
  <si>
    <t>活動海報</t>
  </si>
  <si>
    <t>自主開發案件</t>
  </si>
  <si>
    <t>活動部</t>
  </si>
  <si>
    <t>講座</t>
  </si>
  <si>
    <t>講師費</t>
  </si>
  <si>
    <t>文宣海報費</t>
  </si>
  <si>
    <t>校園演唱會</t>
  </si>
  <si>
    <t>表演費·車馬費·音響費·燈光費·其他</t>
  </si>
  <si>
    <t>世界國文化嘉年華</t>
  </si>
  <si>
    <t>帳篷</t>
  </si>
  <si>
    <t>活動獎金</t>
  </si>
  <si>
    <t>新聞部</t>
  </si>
  <si>
    <t>樞紐 交換生投稿</t>
  </si>
  <si>
    <t>撰稿費</t>
  </si>
  <si>
    <t>媒體識讀講座</t>
  </si>
  <si>
    <t>講師鐘點費</t>
  </si>
  <si>
    <t>財務部</t>
  </si>
  <si>
    <t>行政補助款</t>
  </si>
  <si>
    <t>學生會</t>
  </si>
  <si>
    <t>系學會</t>
  </si>
  <si>
    <t>社團</t>
  </si>
  <si>
    <t>畢業公演補助款</t>
  </si>
  <si>
    <t>英文科</t>
  </si>
  <si>
    <t>法文科</t>
  </si>
  <si>
    <t>德文科</t>
  </si>
  <si>
    <t>西文科</t>
  </si>
  <si>
    <t>日文科</t>
  </si>
  <si>
    <t>翻譯系</t>
  </si>
  <si>
    <t>國事系</t>
  </si>
  <si>
    <t>國企系</t>
  </si>
  <si>
    <t>外教系</t>
  </si>
  <si>
    <t>應華系</t>
  </si>
  <si>
    <t>傳藝系</t>
  </si>
  <si>
    <t>數位系</t>
  </si>
  <si>
    <t>工讀生費</t>
  </si>
  <si>
    <t>八月</t>
  </si>
  <si>
    <t>九月</t>
  </si>
  <si>
    <t>十月</t>
  </si>
  <si>
    <t>十一月</t>
  </si>
  <si>
    <t>十二月</t>
  </si>
  <si>
    <t>人資部</t>
  </si>
  <si>
    <t>新生徵選</t>
  </si>
  <si>
    <t>海報</t>
  </si>
  <si>
    <t>學生議會決算</t>
  </si>
  <si>
    <t>學生議會議長</t>
  </si>
  <si>
    <t>議題牆</t>
  </si>
  <si>
    <t>便利貼</t>
  </si>
  <si>
    <t>膠帶</t>
  </si>
  <si>
    <t>幹部訓練</t>
  </si>
  <si>
    <t>印刷費</t>
  </si>
  <si>
    <t>講師車馬費</t>
  </si>
  <si>
    <t>傳承發展研習營</t>
  </si>
  <si>
    <t>餐費</t>
  </si>
  <si>
    <t>預算會</t>
  </si>
  <si>
    <t>影印費</t>
  </si>
  <si>
    <t>研習經費</t>
  </si>
  <si>
    <t>住宿費</t>
  </si>
  <si>
    <t>報名費</t>
  </si>
  <si>
    <t>學生權益案件公聽會</t>
  </si>
  <si>
    <t>學生自治實踐夏令營</t>
  </si>
  <si>
    <t>名片/印章</t>
  </si>
  <si>
    <t>財產購買</t>
  </si>
  <si>
    <t>冷氣點數</t>
  </si>
  <si>
    <t>感謝狀</t>
  </si>
  <si>
    <t>學生會輔導與推動計畫</t>
  </si>
  <si>
    <t>學生評議會決算</t>
  </si>
  <si>
    <t>評議主席</t>
  </si>
  <si>
    <t>校外研習</t>
  </si>
  <si>
    <t>選舉事務委員會決算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</si>
</sst>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FKai-SB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sz val="11"/>
      <color rgb="FF000000"/>
      <name val="Arial"/>
      <family val="2"/>
    </font>
    <font>
      <sz val="9"/>
      <name val="Wawati TC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3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65"/>
  <sheetViews>
    <sheetView tabSelected="1" workbookViewId="0">
      <selection sqref="A1:K1"/>
    </sheetView>
  </sheetViews>
  <sheetFormatPr baseColWidth="10" defaultColWidth="14.5" defaultRowHeight="15.75" customHeight="1"/>
  <cols>
    <col min="1" max="1" width="7" customWidth="1"/>
    <col min="2" max="2" width="6.5" customWidth="1"/>
    <col min="3" max="3" width="6.1640625" customWidth="1"/>
    <col min="4" max="4" width="6.33203125" customWidth="1"/>
    <col min="5" max="5" width="18.83203125" customWidth="1"/>
  </cols>
  <sheetData>
    <row r="1" spans="1:11" ht="1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customHeight="1">
      <c r="A3" s="40" t="s">
        <v>2</v>
      </c>
      <c r="B3" s="39"/>
      <c r="C3" s="39"/>
      <c r="D3" s="39"/>
      <c r="E3" s="35"/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</row>
    <row r="4" spans="1:11" ht="15.75" customHeight="1">
      <c r="A4" s="1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35"/>
      <c r="G4" s="35"/>
      <c r="H4" s="35"/>
      <c r="I4" s="35"/>
      <c r="J4" s="35"/>
      <c r="K4" s="35"/>
    </row>
    <row r="5" spans="1:11" ht="15.75" customHeight="1">
      <c r="A5" s="3">
        <v>0</v>
      </c>
      <c r="B5" s="4"/>
      <c r="C5" s="4"/>
      <c r="D5" s="4"/>
      <c r="E5" s="2" t="s">
        <v>14</v>
      </c>
      <c r="F5" s="5">
        <v>905629</v>
      </c>
      <c r="G5" s="7">
        <f>SUM(G7:G10)</f>
        <v>1231734</v>
      </c>
      <c r="H5" s="8">
        <v>724718</v>
      </c>
      <c r="I5" s="7">
        <f t="shared" ref="I5:I13" si="0">G5-H5</f>
        <v>507016</v>
      </c>
      <c r="J5" s="4"/>
      <c r="K5" s="9">
        <f t="shared" ref="K5:K9" si="1">H5/G5</f>
        <v>0.5883721647693414</v>
      </c>
    </row>
    <row r="6" spans="1:11" ht="15.75" customHeight="1">
      <c r="A6" s="10">
        <v>1</v>
      </c>
      <c r="B6" s="4"/>
      <c r="C6" s="4"/>
      <c r="D6" s="4"/>
      <c r="E6" s="11" t="s">
        <v>15</v>
      </c>
      <c r="F6" s="12">
        <v>875478</v>
      </c>
      <c r="G6" s="14">
        <f t="shared" ref="G6:H6" si="2">SUM(G7:G10)</f>
        <v>1231734</v>
      </c>
      <c r="H6" s="14">
        <f t="shared" si="2"/>
        <v>724718</v>
      </c>
      <c r="I6" s="14">
        <f t="shared" si="0"/>
        <v>507016</v>
      </c>
      <c r="J6" s="4"/>
      <c r="K6" s="9">
        <f t="shared" si="1"/>
        <v>0.5883721647693414</v>
      </c>
    </row>
    <row r="7" spans="1:11" ht="15.75" customHeight="1">
      <c r="A7" s="15"/>
      <c r="B7" s="16">
        <v>1</v>
      </c>
      <c r="C7" s="4"/>
      <c r="D7" s="4"/>
      <c r="E7" s="11" t="s">
        <v>16</v>
      </c>
      <c r="F7" s="12">
        <v>862142</v>
      </c>
      <c r="G7" s="14">
        <f t="shared" ref="G7:H7" si="3">SUM(G11)</f>
        <v>1171260</v>
      </c>
      <c r="H7" s="14">
        <f t="shared" si="3"/>
        <v>686230</v>
      </c>
      <c r="I7" s="14">
        <f t="shared" si="0"/>
        <v>485030</v>
      </c>
      <c r="J7" s="4"/>
      <c r="K7" s="9">
        <f t="shared" si="1"/>
        <v>0.58589040861977704</v>
      </c>
    </row>
    <row r="8" spans="1:11" ht="15.75" customHeight="1">
      <c r="A8" s="15"/>
      <c r="B8" s="16">
        <v>2</v>
      </c>
      <c r="C8" s="4"/>
      <c r="D8" s="4"/>
      <c r="E8" s="11" t="s">
        <v>17</v>
      </c>
      <c r="F8" s="12">
        <v>12736</v>
      </c>
      <c r="G8" s="14">
        <f t="shared" ref="G8:H8" si="4">SUM(G125)</f>
        <v>46434</v>
      </c>
      <c r="H8" s="14">
        <f t="shared" si="4"/>
        <v>30898</v>
      </c>
      <c r="I8" s="14">
        <f t="shared" si="0"/>
        <v>15536</v>
      </c>
      <c r="J8" s="4"/>
      <c r="K8" s="9">
        <f t="shared" si="1"/>
        <v>0.66541758194426492</v>
      </c>
    </row>
    <row r="9" spans="1:11" ht="15.75" customHeight="1">
      <c r="A9" s="15"/>
      <c r="B9" s="16">
        <v>3</v>
      </c>
      <c r="C9" s="4"/>
      <c r="D9" s="4"/>
      <c r="E9" s="11" t="s">
        <v>18</v>
      </c>
      <c r="F9" s="12">
        <v>600</v>
      </c>
      <c r="G9" s="14">
        <f>G158</f>
        <v>14040</v>
      </c>
      <c r="H9" s="17">
        <v>7590</v>
      </c>
      <c r="I9" s="14">
        <f t="shared" si="0"/>
        <v>6450</v>
      </c>
      <c r="J9" s="4"/>
      <c r="K9" s="9">
        <f t="shared" si="1"/>
        <v>0.54059829059829057</v>
      </c>
    </row>
    <row r="10" spans="1:11" ht="15.75" customHeight="1">
      <c r="A10" s="15"/>
      <c r="B10" s="16">
        <v>4</v>
      </c>
      <c r="C10" s="4"/>
      <c r="D10" s="4"/>
      <c r="E10" s="11" t="s">
        <v>19</v>
      </c>
      <c r="F10" s="12">
        <v>0</v>
      </c>
      <c r="G10" s="14">
        <f>G165</f>
        <v>0</v>
      </c>
      <c r="H10" s="17">
        <v>0</v>
      </c>
      <c r="I10" s="14">
        <f t="shared" si="0"/>
        <v>0</v>
      </c>
      <c r="J10" s="4"/>
      <c r="K10" s="18">
        <v>0</v>
      </c>
    </row>
    <row r="11" spans="1:11" ht="15.75" customHeight="1">
      <c r="A11" s="10">
        <v>2</v>
      </c>
      <c r="B11" s="4"/>
      <c r="C11" s="4"/>
      <c r="D11" s="4"/>
      <c r="E11" s="11" t="s">
        <v>20</v>
      </c>
      <c r="F11" s="12">
        <v>875478</v>
      </c>
      <c r="G11" s="14">
        <f t="shared" ref="G11:H11" si="5">SUM(G12,G26,G33,G41,G45,G50,G63,G70,G83,G90,G122)</f>
        <v>1171260</v>
      </c>
      <c r="H11" s="14">
        <f t="shared" si="5"/>
        <v>686230</v>
      </c>
      <c r="I11" s="14">
        <f t="shared" si="0"/>
        <v>485030</v>
      </c>
      <c r="J11" s="4"/>
      <c r="K11" s="9">
        <f t="shared" ref="K11:K110" si="6">H11/G11</f>
        <v>0.58589040861977704</v>
      </c>
    </row>
    <row r="12" spans="1:11" ht="15.75" customHeight="1">
      <c r="A12" s="15"/>
      <c r="B12" s="16">
        <v>1</v>
      </c>
      <c r="C12" s="4"/>
      <c r="D12" s="4"/>
      <c r="E12" s="11" t="s">
        <v>21</v>
      </c>
      <c r="F12" s="12">
        <v>21946</v>
      </c>
      <c r="G12" s="14">
        <f>SUM(G13,G16,G15,G20)</f>
        <v>52250</v>
      </c>
      <c r="H12" s="14">
        <f>SUM(H13,H15,H16)</f>
        <v>8833</v>
      </c>
      <c r="I12" s="14">
        <f t="shared" si="0"/>
        <v>43417</v>
      </c>
      <c r="J12" s="4"/>
      <c r="K12" s="9">
        <f t="shared" si="6"/>
        <v>0.16905263157894737</v>
      </c>
    </row>
    <row r="13" spans="1:11" ht="15.75" customHeight="1">
      <c r="A13" s="15"/>
      <c r="B13" s="4"/>
      <c r="C13" s="16">
        <v>1</v>
      </c>
      <c r="D13" s="16"/>
      <c r="E13" s="19" t="s">
        <v>22</v>
      </c>
      <c r="F13" s="20"/>
      <c r="G13" s="17">
        <v>2100</v>
      </c>
      <c r="H13" s="17">
        <v>2100</v>
      </c>
      <c r="I13" s="14">
        <f t="shared" si="0"/>
        <v>0</v>
      </c>
      <c r="J13" s="4"/>
      <c r="K13" s="9">
        <f t="shared" si="6"/>
        <v>1</v>
      </c>
    </row>
    <row r="14" spans="1:11" ht="15.75" customHeight="1">
      <c r="A14" s="15"/>
      <c r="B14" s="4"/>
      <c r="C14" s="4"/>
      <c r="D14" s="4">
        <v>1</v>
      </c>
      <c r="E14" s="21" t="s">
        <v>23</v>
      </c>
      <c r="F14" s="21"/>
      <c r="G14" s="17">
        <v>2100</v>
      </c>
      <c r="H14" s="17">
        <v>2100</v>
      </c>
      <c r="I14" s="17">
        <v>0</v>
      </c>
      <c r="J14" s="4"/>
      <c r="K14" s="9">
        <f t="shared" si="6"/>
        <v>1</v>
      </c>
    </row>
    <row r="15" spans="1:11" ht="15.75" customHeight="1">
      <c r="A15" s="15"/>
      <c r="B15" s="4"/>
      <c r="C15" s="4">
        <v>2</v>
      </c>
      <c r="D15" s="4"/>
      <c r="E15" s="19" t="s">
        <v>24</v>
      </c>
      <c r="F15" s="21"/>
      <c r="G15" s="22">
        <v>14400</v>
      </c>
      <c r="H15" s="22">
        <v>6733</v>
      </c>
      <c r="I15" s="14">
        <f t="shared" ref="I15:I19" si="7">G15-H15</f>
        <v>7667</v>
      </c>
      <c r="J15" s="23"/>
      <c r="K15" s="9">
        <f t="shared" si="6"/>
        <v>0.46756944444444443</v>
      </c>
    </row>
    <row r="16" spans="1:11" ht="15.75" customHeight="1">
      <c r="A16" s="15"/>
      <c r="B16" s="4"/>
      <c r="C16" s="4">
        <v>3</v>
      </c>
      <c r="D16" s="4"/>
      <c r="E16" s="19" t="s">
        <v>25</v>
      </c>
      <c r="F16" s="21"/>
      <c r="G16" s="22">
        <v>8200</v>
      </c>
      <c r="H16" s="21">
        <f>SUM(H17:H19)</f>
        <v>0</v>
      </c>
      <c r="I16" s="14">
        <f t="shared" si="7"/>
        <v>8200</v>
      </c>
      <c r="J16" s="4"/>
      <c r="K16" s="9">
        <f t="shared" si="6"/>
        <v>0</v>
      </c>
    </row>
    <row r="17" spans="1:11" ht="15.75" customHeight="1">
      <c r="A17" s="15"/>
      <c r="B17" s="4"/>
      <c r="C17" s="4"/>
      <c r="D17" s="4">
        <v>1</v>
      </c>
      <c r="E17" s="11" t="s">
        <v>26</v>
      </c>
      <c r="F17" s="21"/>
      <c r="G17" s="22">
        <v>4200</v>
      </c>
      <c r="H17" s="22">
        <v>0</v>
      </c>
      <c r="I17" s="14">
        <f t="shared" si="7"/>
        <v>4200</v>
      </c>
      <c r="J17" s="4"/>
      <c r="K17" s="9">
        <f t="shared" si="6"/>
        <v>0</v>
      </c>
    </row>
    <row r="18" spans="1:11" ht="15.75" customHeight="1">
      <c r="A18" s="15"/>
      <c r="B18" s="4"/>
      <c r="C18" s="4"/>
      <c r="D18" s="4">
        <v>2</v>
      </c>
      <c r="E18" s="19" t="s">
        <v>27</v>
      </c>
      <c r="F18" s="21"/>
      <c r="G18" s="22">
        <v>1000</v>
      </c>
      <c r="H18" s="22">
        <v>0</v>
      </c>
      <c r="I18" s="14">
        <f t="shared" si="7"/>
        <v>1000</v>
      </c>
      <c r="J18" s="4"/>
      <c r="K18" s="9">
        <f t="shared" si="6"/>
        <v>0</v>
      </c>
    </row>
    <row r="19" spans="1:11" ht="15.75" customHeight="1">
      <c r="A19" s="15"/>
      <c r="B19" s="4"/>
      <c r="C19" s="4"/>
      <c r="D19" s="4">
        <v>3</v>
      </c>
      <c r="E19" s="19" t="s">
        <v>28</v>
      </c>
      <c r="F19" s="21"/>
      <c r="G19" s="22">
        <v>3000</v>
      </c>
      <c r="H19" s="22">
        <v>0</v>
      </c>
      <c r="I19" s="14">
        <f t="shared" si="7"/>
        <v>3000</v>
      </c>
      <c r="J19" s="4"/>
      <c r="K19" s="9">
        <f t="shared" si="6"/>
        <v>0</v>
      </c>
    </row>
    <row r="20" spans="1:11" ht="15.75" customHeight="1">
      <c r="A20" s="15"/>
      <c r="B20" s="4"/>
      <c r="C20" s="24">
        <v>4</v>
      </c>
      <c r="D20" s="4"/>
      <c r="E20" s="19" t="s">
        <v>29</v>
      </c>
      <c r="F20" s="21"/>
      <c r="G20" s="22">
        <f>SUM(G21:G25)</f>
        <v>27550</v>
      </c>
      <c r="H20" s="22">
        <v>0</v>
      </c>
      <c r="I20" s="22">
        <f>SUM(I21:I25)</f>
        <v>27550</v>
      </c>
      <c r="J20" s="4"/>
      <c r="K20" s="9">
        <f t="shared" si="6"/>
        <v>0</v>
      </c>
    </row>
    <row r="21" spans="1:11" ht="15.75" customHeight="1">
      <c r="A21" s="15"/>
      <c r="B21" s="4"/>
      <c r="C21" s="4"/>
      <c r="D21" s="24">
        <v>1</v>
      </c>
      <c r="E21" s="19" t="s">
        <v>30</v>
      </c>
      <c r="F21" s="21"/>
      <c r="G21" s="22">
        <v>24750</v>
      </c>
      <c r="H21" s="22">
        <v>0</v>
      </c>
      <c r="I21" s="25">
        <v>24750</v>
      </c>
      <c r="J21" s="4"/>
      <c r="K21" s="9">
        <f t="shared" si="6"/>
        <v>0</v>
      </c>
    </row>
    <row r="22" spans="1:11" ht="15.75" customHeight="1">
      <c r="A22" s="15"/>
      <c r="B22" s="4"/>
      <c r="C22" s="4"/>
      <c r="D22" s="24">
        <v>2</v>
      </c>
      <c r="E22" s="19" t="s">
        <v>31</v>
      </c>
      <c r="F22" s="21"/>
      <c r="G22" s="22">
        <v>250</v>
      </c>
      <c r="H22" s="22">
        <v>0</v>
      </c>
      <c r="I22" s="25">
        <v>250</v>
      </c>
      <c r="J22" s="4"/>
      <c r="K22" s="9">
        <f t="shared" si="6"/>
        <v>0</v>
      </c>
    </row>
    <row r="23" spans="1:11" ht="15.75" customHeight="1">
      <c r="A23" s="15"/>
      <c r="B23" s="4"/>
      <c r="C23" s="4"/>
      <c r="D23" s="24">
        <v>3</v>
      </c>
      <c r="E23" s="19" t="s">
        <v>32</v>
      </c>
      <c r="F23" s="21"/>
      <c r="G23" s="22">
        <v>1500</v>
      </c>
      <c r="H23" s="22">
        <v>0</v>
      </c>
      <c r="I23" s="25">
        <v>1500</v>
      </c>
      <c r="J23" s="4"/>
      <c r="K23" s="9">
        <f t="shared" si="6"/>
        <v>0</v>
      </c>
    </row>
    <row r="24" spans="1:11" ht="15.75" customHeight="1">
      <c r="A24" s="15"/>
      <c r="B24" s="4"/>
      <c r="C24" s="4"/>
      <c r="D24" s="24">
        <v>4</v>
      </c>
      <c r="E24" s="19" t="s">
        <v>33</v>
      </c>
      <c r="F24" s="21"/>
      <c r="G24" s="22">
        <v>800</v>
      </c>
      <c r="H24" s="22">
        <v>0</v>
      </c>
      <c r="I24" s="25">
        <v>800</v>
      </c>
      <c r="J24" s="4"/>
      <c r="K24" s="9">
        <f t="shared" si="6"/>
        <v>0</v>
      </c>
    </row>
    <row r="25" spans="1:11" ht="15.75" customHeight="1">
      <c r="A25" s="15"/>
      <c r="B25" s="4"/>
      <c r="C25" s="4"/>
      <c r="D25" s="24">
        <v>5</v>
      </c>
      <c r="E25" s="19" t="s">
        <v>34</v>
      </c>
      <c r="F25" s="21"/>
      <c r="G25" s="22">
        <v>250</v>
      </c>
      <c r="H25" s="22">
        <v>0</v>
      </c>
      <c r="I25" s="25">
        <v>250</v>
      </c>
      <c r="J25" s="4"/>
      <c r="K25" s="9">
        <f t="shared" si="6"/>
        <v>0</v>
      </c>
    </row>
    <row r="26" spans="1:11" ht="15.75" customHeight="1">
      <c r="A26" s="15"/>
      <c r="B26" s="4">
        <v>2</v>
      </c>
      <c r="C26" s="4"/>
      <c r="D26" s="4"/>
      <c r="E26" s="11" t="s">
        <v>35</v>
      </c>
      <c r="F26" s="25">
        <v>0</v>
      </c>
      <c r="G26" s="21">
        <f>SUM(G27,G30)</f>
        <v>24800</v>
      </c>
      <c r="H26" s="21">
        <f>SUM(H27,H30,)</f>
        <v>20515</v>
      </c>
      <c r="I26" s="14">
        <f t="shared" ref="I26:I60" si="8">G26-H26</f>
        <v>4285</v>
      </c>
      <c r="J26" s="4"/>
      <c r="K26" s="9">
        <f t="shared" si="6"/>
        <v>0.82721774193548392</v>
      </c>
    </row>
    <row r="27" spans="1:11" ht="15.75" customHeight="1">
      <c r="A27" s="15"/>
      <c r="B27" s="4"/>
      <c r="C27" s="4">
        <v>1</v>
      </c>
      <c r="D27" s="4"/>
      <c r="E27" s="19" t="s">
        <v>36</v>
      </c>
      <c r="F27" s="21"/>
      <c r="G27" s="22">
        <v>21800</v>
      </c>
      <c r="H27" s="21">
        <f>SUM(H28:H29)</f>
        <v>18015</v>
      </c>
      <c r="I27" s="14">
        <f t="shared" si="8"/>
        <v>3785</v>
      </c>
      <c r="J27" s="4"/>
      <c r="K27" s="9">
        <f t="shared" si="6"/>
        <v>0.82637614678899085</v>
      </c>
    </row>
    <row r="28" spans="1:11" ht="15.75" customHeight="1">
      <c r="A28" s="15"/>
      <c r="B28" s="4"/>
      <c r="C28" s="4"/>
      <c r="D28" s="4">
        <v>1</v>
      </c>
      <c r="E28" s="11" t="s">
        <v>37</v>
      </c>
      <c r="F28" s="21"/>
      <c r="G28" s="22">
        <v>21000</v>
      </c>
      <c r="H28" s="22">
        <v>17640</v>
      </c>
      <c r="I28" s="14">
        <f t="shared" si="8"/>
        <v>3360</v>
      </c>
      <c r="J28" s="4"/>
      <c r="K28" s="9">
        <f t="shared" si="6"/>
        <v>0.84</v>
      </c>
    </row>
    <row r="29" spans="1:11" ht="15.75" customHeight="1">
      <c r="A29" s="15"/>
      <c r="B29" s="4"/>
      <c r="C29" s="4"/>
      <c r="D29" s="4">
        <v>2</v>
      </c>
      <c r="E29" s="19" t="s">
        <v>38</v>
      </c>
      <c r="F29" s="21"/>
      <c r="G29" s="22">
        <v>800</v>
      </c>
      <c r="H29" s="22">
        <v>375</v>
      </c>
      <c r="I29" s="14">
        <f t="shared" si="8"/>
        <v>425</v>
      </c>
      <c r="J29" s="4"/>
      <c r="K29" s="9">
        <f t="shared" si="6"/>
        <v>0.46875</v>
      </c>
    </row>
    <row r="30" spans="1:11" ht="15.75" customHeight="1">
      <c r="A30" s="15"/>
      <c r="B30" s="4"/>
      <c r="C30" s="4">
        <v>2</v>
      </c>
      <c r="D30" s="4"/>
      <c r="E30" s="19" t="s">
        <v>39</v>
      </c>
      <c r="F30" s="21"/>
      <c r="G30" s="21">
        <f t="shared" ref="G30:H30" si="9">SUM(G31:G32)</f>
        <v>3000</v>
      </c>
      <c r="H30" s="21">
        <f t="shared" si="9"/>
        <v>2500</v>
      </c>
      <c r="I30" s="14">
        <f t="shared" si="8"/>
        <v>500</v>
      </c>
      <c r="J30" s="4"/>
      <c r="K30" s="9">
        <f t="shared" si="6"/>
        <v>0.83333333333333337</v>
      </c>
    </row>
    <row r="31" spans="1:11" ht="15.75" customHeight="1">
      <c r="A31" s="15"/>
      <c r="B31" s="4"/>
      <c r="C31" s="4"/>
      <c r="D31" s="4">
        <v>1</v>
      </c>
      <c r="E31" s="11" t="s">
        <v>40</v>
      </c>
      <c r="F31" s="21"/>
      <c r="G31" s="22">
        <v>1800</v>
      </c>
      <c r="H31" s="22">
        <v>2130</v>
      </c>
      <c r="I31" s="14">
        <f t="shared" si="8"/>
        <v>-330</v>
      </c>
      <c r="J31" s="4"/>
      <c r="K31" s="9">
        <f t="shared" si="6"/>
        <v>1.1833333333333333</v>
      </c>
    </row>
    <row r="32" spans="1:11" ht="15.75" customHeight="1">
      <c r="A32" s="15"/>
      <c r="B32" s="4"/>
      <c r="C32" s="4"/>
      <c r="D32" s="4">
        <v>2</v>
      </c>
      <c r="E32" s="11" t="s">
        <v>41</v>
      </c>
      <c r="F32" s="21"/>
      <c r="G32" s="22">
        <v>1200</v>
      </c>
      <c r="H32" s="22">
        <v>370</v>
      </c>
      <c r="I32" s="14">
        <f t="shared" si="8"/>
        <v>830</v>
      </c>
      <c r="J32" s="4"/>
      <c r="K32" s="9">
        <f t="shared" si="6"/>
        <v>0.30833333333333335</v>
      </c>
    </row>
    <row r="33" spans="1:11" ht="15.75" customHeight="1">
      <c r="A33" s="15"/>
      <c r="B33" s="4">
        <v>3</v>
      </c>
      <c r="C33" s="4"/>
      <c r="D33" s="4"/>
      <c r="E33" s="11" t="s">
        <v>42</v>
      </c>
      <c r="F33" s="25">
        <v>110673</v>
      </c>
      <c r="G33" s="26">
        <f>SUM(G34,G38)</f>
        <v>44500</v>
      </c>
      <c r="H33" s="22">
        <v>32000</v>
      </c>
      <c r="I33" s="14">
        <f t="shared" si="8"/>
        <v>12500</v>
      </c>
      <c r="J33" s="4"/>
      <c r="K33" s="27">
        <f t="shared" si="6"/>
        <v>0.7191011235955056</v>
      </c>
    </row>
    <row r="34" spans="1:11" ht="15.75" customHeight="1">
      <c r="A34" s="15"/>
      <c r="B34" s="4"/>
      <c r="C34" s="4">
        <v>1</v>
      </c>
      <c r="D34" s="4"/>
      <c r="E34" s="19" t="s">
        <v>43</v>
      </c>
      <c r="F34" s="21"/>
      <c r="G34" s="21">
        <f t="shared" ref="G34:H34" si="10">SUM(G35:G37)</f>
        <v>16000</v>
      </c>
      <c r="H34" s="21">
        <f t="shared" si="10"/>
        <v>4000</v>
      </c>
      <c r="I34" s="14">
        <f t="shared" si="8"/>
        <v>12000</v>
      </c>
      <c r="J34" s="4"/>
      <c r="K34" s="9">
        <f t="shared" si="6"/>
        <v>0.25</v>
      </c>
    </row>
    <row r="35" spans="1:11" ht="15.75" customHeight="1">
      <c r="A35" s="15"/>
      <c r="B35" s="4"/>
      <c r="C35" s="4"/>
      <c r="D35" s="4">
        <v>1</v>
      </c>
      <c r="E35" s="19" t="s">
        <v>44</v>
      </c>
      <c r="F35" s="21"/>
      <c r="G35" s="22">
        <v>4800</v>
      </c>
      <c r="H35" s="22">
        <v>4000</v>
      </c>
      <c r="I35" s="14">
        <f t="shared" si="8"/>
        <v>800</v>
      </c>
      <c r="J35" s="4"/>
      <c r="K35" s="9">
        <f t="shared" si="6"/>
        <v>0.83333333333333337</v>
      </c>
    </row>
    <row r="36" spans="1:11" ht="15.75" customHeight="1">
      <c r="A36" s="15"/>
      <c r="B36" s="4"/>
      <c r="C36" s="4"/>
      <c r="D36" s="24" t="s">
        <v>45</v>
      </c>
      <c r="E36" s="19" t="s">
        <v>46</v>
      </c>
      <c r="F36" s="21"/>
      <c r="G36" s="22">
        <v>10000</v>
      </c>
      <c r="H36" s="22">
        <v>0</v>
      </c>
      <c r="I36" s="14">
        <f t="shared" si="8"/>
        <v>10000</v>
      </c>
      <c r="J36" s="4"/>
      <c r="K36" s="9">
        <f t="shared" si="6"/>
        <v>0</v>
      </c>
    </row>
    <row r="37" spans="1:11" ht="15.75" customHeight="1">
      <c r="A37" s="15"/>
      <c r="B37" s="4"/>
      <c r="C37" s="4"/>
      <c r="D37" s="24">
        <v>3</v>
      </c>
      <c r="E37" s="19" t="s">
        <v>34</v>
      </c>
      <c r="F37" s="21"/>
      <c r="G37" s="22">
        <v>1200</v>
      </c>
      <c r="H37" s="22">
        <v>0</v>
      </c>
      <c r="I37" s="14">
        <f t="shared" si="8"/>
        <v>1200</v>
      </c>
      <c r="J37" s="4"/>
      <c r="K37" s="9">
        <f t="shared" si="6"/>
        <v>0</v>
      </c>
    </row>
    <row r="38" spans="1:11" ht="15.75" customHeight="1">
      <c r="A38" s="15"/>
      <c r="B38" s="4"/>
      <c r="C38" s="24">
        <v>2</v>
      </c>
      <c r="D38" s="4"/>
      <c r="E38" s="19" t="s">
        <v>47</v>
      </c>
      <c r="F38" s="21"/>
      <c r="G38" s="21">
        <f t="shared" ref="G38:H38" si="11">SUM(G39:G40)</f>
        <v>28500</v>
      </c>
      <c r="H38" s="21">
        <f t="shared" si="11"/>
        <v>28000</v>
      </c>
      <c r="I38" s="14">
        <f t="shared" si="8"/>
        <v>500</v>
      </c>
      <c r="J38" s="4"/>
      <c r="K38" s="9">
        <f t="shared" si="6"/>
        <v>0.98245614035087714</v>
      </c>
    </row>
    <row r="39" spans="1:11" ht="15.75" customHeight="1">
      <c r="A39" s="15"/>
      <c r="B39" s="4"/>
      <c r="C39" s="4"/>
      <c r="D39" s="24">
        <v>1</v>
      </c>
      <c r="E39" s="19" t="s">
        <v>48</v>
      </c>
      <c r="F39" s="21"/>
      <c r="G39" s="22">
        <v>28000</v>
      </c>
      <c r="H39" s="22">
        <v>28000</v>
      </c>
      <c r="I39" s="14">
        <f t="shared" si="8"/>
        <v>0</v>
      </c>
      <c r="J39" s="4"/>
      <c r="K39" s="9">
        <f t="shared" si="6"/>
        <v>1</v>
      </c>
    </row>
    <row r="40" spans="1:11" ht="15.75" customHeight="1">
      <c r="A40" s="15"/>
      <c r="B40" s="4"/>
      <c r="C40" s="4"/>
      <c r="D40" s="24">
        <v>2</v>
      </c>
      <c r="E40" s="19" t="s">
        <v>34</v>
      </c>
      <c r="F40" s="21"/>
      <c r="G40" s="22">
        <v>500</v>
      </c>
      <c r="H40" s="22">
        <v>0</v>
      </c>
      <c r="I40" s="14">
        <f t="shared" si="8"/>
        <v>500</v>
      </c>
      <c r="J40" s="4"/>
      <c r="K40" s="9">
        <f t="shared" si="6"/>
        <v>0</v>
      </c>
    </row>
    <row r="41" spans="1:11" ht="15.75" customHeight="1">
      <c r="A41" s="15"/>
      <c r="B41" s="4">
        <v>4</v>
      </c>
      <c r="C41" s="4"/>
      <c r="D41" s="4"/>
      <c r="E41" s="11" t="s">
        <v>49</v>
      </c>
      <c r="F41" s="25">
        <v>11600</v>
      </c>
      <c r="G41" s="21">
        <f>SUM(G42,A42)</f>
        <v>7500</v>
      </c>
      <c r="H41" s="21">
        <f>SUM(H42)</f>
        <v>4800</v>
      </c>
      <c r="I41" s="14">
        <f t="shared" si="8"/>
        <v>2700</v>
      </c>
      <c r="J41" s="4"/>
      <c r="K41" s="9">
        <f t="shared" si="6"/>
        <v>0.64</v>
      </c>
    </row>
    <row r="42" spans="1:11" ht="15.75" customHeight="1">
      <c r="A42" s="15"/>
      <c r="B42" s="4"/>
      <c r="C42" s="28">
        <v>1</v>
      </c>
      <c r="D42" s="28"/>
      <c r="E42" s="11" t="s">
        <v>50</v>
      </c>
      <c r="F42" s="21"/>
      <c r="G42" s="22">
        <v>7500</v>
      </c>
      <c r="H42" s="21">
        <f>SUM(H43:H44)</f>
        <v>4800</v>
      </c>
      <c r="I42" s="14">
        <f t="shared" si="8"/>
        <v>2700</v>
      </c>
      <c r="J42" s="4"/>
      <c r="K42" s="9">
        <f t="shared" si="6"/>
        <v>0.64</v>
      </c>
    </row>
    <row r="43" spans="1:11" ht="15.75" customHeight="1">
      <c r="A43" s="15"/>
      <c r="B43" s="4"/>
      <c r="C43" s="28"/>
      <c r="D43" s="28">
        <v>1</v>
      </c>
      <c r="E43" s="11" t="s">
        <v>44</v>
      </c>
      <c r="F43" s="21"/>
      <c r="G43" s="22">
        <v>6000</v>
      </c>
      <c r="H43" s="22">
        <v>4800</v>
      </c>
      <c r="I43" s="14">
        <f t="shared" si="8"/>
        <v>1200</v>
      </c>
      <c r="J43" s="4"/>
      <c r="K43" s="9">
        <f t="shared" si="6"/>
        <v>0.8</v>
      </c>
    </row>
    <row r="44" spans="1:11" ht="15.75" customHeight="1">
      <c r="A44" s="15"/>
      <c r="B44" s="4"/>
      <c r="C44" s="28"/>
      <c r="D44" s="29">
        <v>2</v>
      </c>
      <c r="E44" s="11" t="s">
        <v>34</v>
      </c>
      <c r="F44" s="21"/>
      <c r="G44" s="22">
        <v>1500</v>
      </c>
      <c r="H44" s="21">
        <v>0</v>
      </c>
      <c r="I44" s="14">
        <f t="shared" si="8"/>
        <v>1500</v>
      </c>
      <c r="J44" s="4"/>
      <c r="K44" s="9">
        <f t="shared" si="6"/>
        <v>0</v>
      </c>
    </row>
    <row r="45" spans="1:11" ht="15.75" customHeight="1">
      <c r="A45" s="15"/>
      <c r="B45" s="4">
        <v>5</v>
      </c>
      <c r="C45" s="28"/>
      <c r="D45" s="28"/>
      <c r="E45" s="21" t="s">
        <v>51</v>
      </c>
      <c r="F45" s="25">
        <v>0</v>
      </c>
      <c r="G45" s="21">
        <f t="shared" ref="G45:H45" si="12">SUM(G46)</f>
        <v>7750</v>
      </c>
      <c r="H45" s="21">
        <f t="shared" si="12"/>
        <v>3230</v>
      </c>
      <c r="I45" s="14">
        <f t="shared" si="8"/>
        <v>4520</v>
      </c>
      <c r="J45" s="4"/>
      <c r="K45" s="9">
        <f t="shared" si="6"/>
        <v>0.41677419354838707</v>
      </c>
    </row>
    <row r="46" spans="1:11" ht="15.75" customHeight="1">
      <c r="A46" s="15"/>
      <c r="B46" s="4"/>
      <c r="C46" s="28">
        <v>1</v>
      </c>
      <c r="D46" s="28"/>
      <c r="E46" s="22" t="s">
        <v>52</v>
      </c>
      <c r="F46" s="21"/>
      <c r="G46" s="22">
        <v>7750</v>
      </c>
      <c r="H46" s="22">
        <f>SUM(H47:H49)</f>
        <v>3230</v>
      </c>
      <c r="I46" s="14">
        <f t="shared" si="8"/>
        <v>4520</v>
      </c>
      <c r="J46" s="4"/>
      <c r="K46" s="9">
        <f t="shared" si="6"/>
        <v>0.41677419354838707</v>
      </c>
    </row>
    <row r="47" spans="1:11" ht="15.75" customHeight="1">
      <c r="A47" s="15"/>
      <c r="B47" s="4"/>
      <c r="C47" s="28"/>
      <c r="D47" s="28">
        <v>1</v>
      </c>
      <c r="E47" s="22" t="s">
        <v>53</v>
      </c>
      <c r="F47" s="21"/>
      <c r="G47" s="22">
        <v>3150</v>
      </c>
      <c r="H47" s="22">
        <v>3230</v>
      </c>
      <c r="I47" s="14">
        <f t="shared" si="8"/>
        <v>-80</v>
      </c>
      <c r="J47" s="4"/>
      <c r="K47" s="9">
        <f t="shared" si="6"/>
        <v>1.0253968253968253</v>
      </c>
    </row>
    <row r="48" spans="1:11" ht="13">
      <c r="A48" s="15"/>
      <c r="B48" s="4"/>
      <c r="C48" s="28"/>
      <c r="D48" s="28">
        <v>2</v>
      </c>
      <c r="E48" s="22" t="s">
        <v>54</v>
      </c>
      <c r="F48" s="21"/>
      <c r="G48" s="22">
        <v>3600</v>
      </c>
      <c r="H48" s="22">
        <v>0</v>
      </c>
      <c r="I48" s="14">
        <f t="shared" si="8"/>
        <v>3600</v>
      </c>
      <c r="J48" s="4"/>
      <c r="K48" s="9">
        <f t="shared" si="6"/>
        <v>0</v>
      </c>
    </row>
    <row r="49" spans="1:11" ht="13">
      <c r="A49" s="15"/>
      <c r="B49" s="4"/>
      <c r="C49" s="28"/>
      <c r="D49" s="28">
        <v>3</v>
      </c>
      <c r="E49" s="22" t="s">
        <v>34</v>
      </c>
      <c r="F49" s="21"/>
      <c r="G49" s="22">
        <v>1000</v>
      </c>
      <c r="H49" s="22">
        <v>0</v>
      </c>
      <c r="I49" s="14">
        <f t="shared" si="8"/>
        <v>1000</v>
      </c>
      <c r="J49" s="4"/>
      <c r="K49" s="9">
        <f t="shared" si="6"/>
        <v>0</v>
      </c>
    </row>
    <row r="50" spans="1:11" ht="13">
      <c r="A50" s="15"/>
      <c r="B50" s="28">
        <v>6</v>
      </c>
      <c r="C50" s="28"/>
      <c r="D50" s="28"/>
      <c r="E50" s="21" t="s">
        <v>55</v>
      </c>
      <c r="F50" s="25">
        <v>5033</v>
      </c>
      <c r="G50" s="21">
        <f t="shared" ref="G50:H50" si="13">SUM(G51,G56)</f>
        <v>61080</v>
      </c>
      <c r="H50" s="21">
        <f t="shared" si="13"/>
        <v>486</v>
      </c>
      <c r="I50" s="14">
        <f t="shared" si="8"/>
        <v>60594</v>
      </c>
      <c r="J50" s="4"/>
      <c r="K50" s="9">
        <f t="shared" si="6"/>
        <v>7.9567779960707276E-3</v>
      </c>
    </row>
    <row r="51" spans="1:11" ht="13">
      <c r="A51" s="15"/>
      <c r="B51" s="28"/>
      <c r="C51" s="28">
        <v>1</v>
      </c>
      <c r="D51" s="28"/>
      <c r="E51" s="22" t="s">
        <v>56</v>
      </c>
      <c r="F51" s="21"/>
      <c r="G51" s="22">
        <f t="shared" ref="G51:H51" si="14">SUM(G52:G55)</f>
        <v>6450</v>
      </c>
      <c r="H51" s="11">
        <f t="shared" si="14"/>
        <v>0</v>
      </c>
      <c r="I51" s="14">
        <f t="shared" si="8"/>
        <v>6450</v>
      </c>
      <c r="J51" s="4"/>
      <c r="K51" s="9">
        <f t="shared" si="6"/>
        <v>0</v>
      </c>
    </row>
    <row r="52" spans="1:11" ht="13">
      <c r="A52" s="15"/>
      <c r="B52" s="28"/>
      <c r="C52" s="28"/>
      <c r="D52" s="28">
        <v>1</v>
      </c>
      <c r="E52" s="22" t="s">
        <v>57</v>
      </c>
      <c r="F52" s="21"/>
      <c r="G52" s="22">
        <v>2000</v>
      </c>
      <c r="H52" s="11">
        <v>0</v>
      </c>
      <c r="I52" s="14">
        <f t="shared" si="8"/>
        <v>2000</v>
      </c>
      <c r="J52" s="4"/>
      <c r="K52" s="9">
        <f t="shared" si="6"/>
        <v>0</v>
      </c>
    </row>
    <row r="53" spans="1:11" ht="13">
      <c r="A53" s="15"/>
      <c r="B53" s="28"/>
      <c r="C53" s="28"/>
      <c r="D53" s="28">
        <v>2</v>
      </c>
      <c r="E53" s="21" t="s">
        <v>46</v>
      </c>
      <c r="F53" s="21"/>
      <c r="G53" s="21">
        <v>200</v>
      </c>
      <c r="H53" s="11">
        <v>0</v>
      </c>
      <c r="I53" s="14">
        <f t="shared" si="8"/>
        <v>200</v>
      </c>
      <c r="J53" s="4"/>
      <c r="K53" s="9">
        <f t="shared" si="6"/>
        <v>0</v>
      </c>
    </row>
    <row r="54" spans="1:11" ht="13">
      <c r="A54" s="15"/>
      <c r="B54" s="28"/>
      <c r="C54" s="28"/>
      <c r="D54" s="28">
        <v>3</v>
      </c>
      <c r="E54" s="21" t="s">
        <v>34</v>
      </c>
      <c r="F54" s="21"/>
      <c r="G54" s="22">
        <v>250</v>
      </c>
      <c r="H54" s="11">
        <v>0</v>
      </c>
      <c r="I54" s="14">
        <f t="shared" si="8"/>
        <v>250</v>
      </c>
      <c r="J54" s="4"/>
      <c r="K54" s="9">
        <f t="shared" si="6"/>
        <v>0</v>
      </c>
    </row>
    <row r="55" spans="1:11" ht="13">
      <c r="A55" s="15"/>
      <c r="B55" s="28"/>
      <c r="C55" s="28"/>
      <c r="D55" s="28">
        <v>4</v>
      </c>
      <c r="E55" s="21" t="s">
        <v>58</v>
      </c>
      <c r="F55" s="21"/>
      <c r="G55" s="22">
        <v>4000</v>
      </c>
      <c r="H55" s="11">
        <v>0</v>
      </c>
      <c r="I55" s="14">
        <f t="shared" si="8"/>
        <v>4000</v>
      </c>
      <c r="J55" s="4"/>
      <c r="K55" s="9">
        <f t="shared" si="6"/>
        <v>0</v>
      </c>
    </row>
    <row r="56" spans="1:11" ht="13">
      <c r="A56" s="15"/>
      <c r="B56" s="28"/>
      <c r="C56" s="28">
        <v>2</v>
      </c>
      <c r="D56" s="28"/>
      <c r="E56" s="21" t="s">
        <v>59</v>
      </c>
      <c r="F56" s="21"/>
      <c r="G56" s="21">
        <f>SUM(G57:G62)</f>
        <v>54630</v>
      </c>
      <c r="H56" s="21">
        <f>SUM(H57:H60)</f>
        <v>486</v>
      </c>
      <c r="I56" s="14">
        <f t="shared" si="8"/>
        <v>54144</v>
      </c>
      <c r="J56" s="4"/>
      <c r="K56" s="9">
        <f t="shared" si="6"/>
        <v>8.8962108731466226E-3</v>
      </c>
    </row>
    <row r="57" spans="1:11" ht="13">
      <c r="A57" s="15"/>
      <c r="B57" s="28"/>
      <c r="C57" s="28"/>
      <c r="D57" s="28">
        <v>1</v>
      </c>
      <c r="E57" s="21" t="s">
        <v>60</v>
      </c>
      <c r="F57" s="21"/>
      <c r="G57" s="22">
        <v>30000</v>
      </c>
      <c r="H57" s="25">
        <v>486</v>
      </c>
      <c r="I57" s="14">
        <f t="shared" si="8"/>
        <v>29514</v>
      </c>
      <c r="J57" s="4"/>
      <c r="K57" s="9">
        <f t="shared" si="6"/>
        <v>1.6199999999999999E-2</v>
      </c>
    </row>
    <row r="58" spans="1:11" ht="13">
      <c r="A58" s="15"/>
      <c r="B58" s="28"/>
      <c r="C58" s="28"/>
      <c r="D58" s="28">
        <v>2</v>
      </c>
      <c r="E58" s="21" t="s">
        <v>61</v>
      </c>
      <c r="F58" s="21"/>
      <c r="G58" s="22">
        <v>12000</v>
      </c>
      <c r="H58" s="25">
        <v>0</v>
      </c>
      <c r="I58" s="14">
        <f t="shared" si="8"/>
        <v>12000</v>
      </c>
      <c r="J58" s="4"/>
      <c r="K58" s="9">
        <f t="shared" si="6"/>
        <v>0</v>
      </c>
    </row>
    <row r="59" spans="1:11" ht="13">
      <c r="A59" s="15"/>
      <c r="B59" s="28"/>
      <c r="C59" s="28"/>
      <c r="D59" s="28">
        <v>3</v>
      </c>
      <c r="E59" s="22" t="s">
        <v>62</v>
      </c>
      <c r="F59" s="21"/>
      <c r="G59" s="22">
        <v>2400</v>
      </c>
      <c r="H59" s="25">
        <v>0</v>
      </c>
      <c r="I59" s="14">
        <f t="shared" si="8"/>
        <v>2400</v>
      </c>
      <c r="J59" s="4"/>
      <c r="K59" s="9">
        <f t="shared" si="6"/>
        <v>0</v>
      </c>
    </row>
    <row r="60" spans="1:11" ht="13">
      <c r="A60" s="15"/>
      <c r="B60" s="28"/>
      <c r="C60" s="28"/>
      <c r="D60" s="28">
        <v>4</v>
      </c>
      <c r="E60" s="22" t="s">
        <v>63</v>
      </c>
      <c r="F60" s="21"/>
      <c r="G60" s="22">
        <v>4000</v>
      </c>
      <c r="H60" s="25">
        <v>0</v>
      </c>
      <c r="I60" s="14">
        <f t="shared" si="8"/>
        <v>4000</v>
      </c>
      <c r="J60" s="4"/>
      <c r="K60" s="9">
        <f t="shared" si="6"/>
        <v>0</v>
      </c>
    </row>
    <row r="61" spans="1:11" ht="13">
      <c r="A61" s="15"/>
      <c r="B61" s="28"/>
      <c r="C61" s="28"/>
      <c r="D61" s="29">
        <v>5</v>
      </c>
      <c r="E61" s="22" t="s">
        <v>64</v>
      </c>
      <c r="F61" s="21"/>
      <c r="G61" s="22">
        <v>2100</v>
      </c>
      <c r="H61" s="25">
        <v>0</v>
      </c>
      <c r="I61" s="17">
        <v>2100</v>
      </c>
      <c r="J61" s="4"/>
      <c r="K61" s="9">
        <f t="shared" si="6"/>
        <v>0</v>
      </c>
    </row>
    <row r="62" spans="1:11" ht="13">
      <c r="A62" s="15"/>
      <c r="B62" s="4"/>
      <c r="C62" s="28"/>
      <c r="D62" s="29">
        <v>6</v>
      </c>
      <c r="E62" s="22" t="s">
        <v>65</v>
      </c>
      <c r="F62" s="21"/>
      <c r="G62" s="22">
        <v>4130</v>
      </c>
      <c r="H62" s="25">
        <v>0</v>
      </c>
      <c r="I62" s="17">
        <v>4130</v>
      </c>
      <c r="J62" s="4"/>
      <c r="K62" s="9">
        <f t="shared" si="6"/>
        <v>0</v>
      </c>
    </row>
    <row r="63" spans="1:11" ht="13">
      <c r="A63" s="15"/>
      <c r="B63" s="4">
        <v>7</v>
      </c>
      <c r="C63" s="28"/>
      <c r="D63" s="28"/>
      <c r="E63" s="21" t="s">
        <v>66</v>
      </c>
      <c r="F63" s="25">
        <v>0</v>
      </c>
      <c r="G63" s="21">
        <f t="shared" ref="G63:H63" si="15">SUM(G64,G68)</f>
        <v>2130</v>
      </c>
      <c r="H63" s="21">
        <f t="shared" si="15"/>
        <v>482</v>
      </c>
      <c r="I63" s="14">
        <f t="shared" ref="I63:I97" si="16">G63-H63</f>
        <v>1648</v>
      </c>
      <c r="J63" s="4"/>
      <c r="K63" s="9">
        <f t="shared" si="6"/>
        <v>0.22629107981220659</v>
      </c>
    </row>
    <row r="64" spans="1:11" ht="13">
      <c r="A64" s="15"/>
      <c r="B64" s="4"/>
      <c r="C64" s="28">
        <v>1</v>
      </c>
      <c r="D64" s="28"/>
      <c r="E64" s="22" t="s">
        <v>67</v>
      </c>
      <c r="F64" s="21"/>
      <c r="G64" s="21">
        <f t="shared" ref="G64:H64" si="17">SUM(G65:G67)</f>
        <v>630</v>
      </c>
      <c r="H64" s="21">
        <f t="shared" si="17"/>
        <v>482</v>
      </c>
      <c r="I64" s="14">
        <f t="shared" si="16"/>
        <v>148</v>
      </c>
      <c r="J64" s="4"/>
      <c r="K64" s="9">
        <f t="shared" si="6"/>
        <v>0.76507936507936503</v>
      </c>
    </row>
    <row r="65" spans="1:11" ht="13">
      <c r="A65" s="15"/>
      <c r="B65" s="4"/>
      <c r="C65" s="28"/>
      <c r="D65" s="28">
        <v>1</v>
      </c>
      <c r="E65" s="22" t="s">
        <v>68</v>
      </c>
      <c r="F65" s="21"/>
      <c r="G65" s="22">
        <v>150</v>
      </c>
      <c r="H65" s="22">
        <v>122</v>
      </c>
      <c r="I65" s="14">
        <f t="shared" si="16"/>
        <v>28</v>
      </c>
      <c r="J65" s="4"/>
      <c r="K65" s="9">
        <f t="shared" si="6"/>
        <v>0.81333333333333335</v>
      </c>
    </row>
    <row r="66" spans="1:11" ht="13">
      <c r="A66" s="15"/>
      <c r="B66" s="4"/>
      <c r="C66" s="28"/>
      <c r="D66" s="28">
        <v>2</v>
      </c>
      <c r="E66" s="22" t="s">
        <v>69</v>
      </c>
      <c r="F66" s="21"/>
      <c r="G66" s="22">
        <v>80</v>
      </c>
      <c r="H66" s="21">
        <v>0</v>
      </c>
      <c r="I66" s="14">
        <f t="shared" si="16"/>
        <v>80</v>
      </c>
      <c r="J66" s="4"/>
      <c r="K66" s="9">
        <f t="shared" si="6"/>
        <v>0</v>
      </c>
    </row>
    <row r="67" spans="1:11" ht="13">
      <c r="A67" s="15"/>
      <c r="B67" s="4"/>
      <c r="C67" s="28"/>
      <c r="D67" s="28">
        <v>3</v>
      </c>
      <c r="E67" s="22" t="s">
        <v>70</v>
      </c>
      <c r="F67" s="21"/>
      <c r="G67" s="22">
        <v>400</v>
      </c>
      <c r="H67" s="22">
        <v>360</v>
      </c>
      <c r="I67" s="14">
        <f t="shared" si="16"/>
        <v>40</v>
      </c>
      <c r="J67" s="4"/>
      <c r="K67" s="9">
        <f t="shared" si="6"/>
        <v>0.9</v>
      </c>
    </row>
    <row r="68" spans="1:11" ht="13">
      <c r="A68" s="15"/>
      <c r="B68" s="4"/>
      <c r="C68" s="4">
        <v>2</v>
      </c>
      <c r="D68" s="4"/>
      <c r="E68" s="22" t="s">
        <v>71</v>
      </c>
      <c r="F68" s="21"/>
      <c r="G68" s="21">
        <f>SUM(G69)</f>
        <v>1500</v>
      </c>
      <c r="H68" s="22">
        <v>0</v>
      </c>
      <c r="I68" s="14">
        <f t="shared" si="16"/>
        <v>1500</v>
      </c>
      <c r="J68" s="4"/>
      <c r="K68" s="9">
        <f t="shared" si="6"/>
        <v>0</v>
      </c>
    </row>
    <row r="69" spans="1:11" ht="13">
      <c r="A69" s="15"/>
      <c r="B69" s="4"/>
      <c r="C69" s="4"/>
      <c r="D69" s="4">
        <v>1</v>
      </c>
      <c r="E69" s="22" t="s">
        <v>41</v>
      </c>
      <c r="F69" s="21"/>
      <c r="G69" s="22">
        <v>1500</v>
      </c>
      <c r="H69" s="22">
        <v>0</v>
      </c>
      <c r="I69" s="14">
        <f t="shared" si="16"/>
        <v>1500</v>
      </c>
      <c r="J69" s="4"/>
      <c r="K69" s="9">
        <f t="shared" si="6"/>
        <v>0</v>
      </c>
    </row>
    <row r="70" spans="1:11" ht="13">
      <c r="A70" s="15"/>
      <c r="B70" s="28">
        <v>8</v>
      </c>
      <c r="C70" s="28"/>
      <c r="D70" s="28"/>
      <c r="E70" s="21" t="s">
        <v>72</v>
      </c>
      <c r="F70" s="25">
        <v>338852</v>
      </c>
      <c r="G70" s="21">
        <f>SUM(G71,G75,G78,)</f>
        <v>383500</v>
      </c>
      <c r="H70" s="21">
        <f>SUM(H71,H75,H78)</f>
        <v>359006</v>
      </c>
      <c r="I70" s="14">
        <f t="shared" si="16"/>
        <v>24494</v>
      </c>
      <c r="J70" s="4"/>
      <c r="K70" s="9">
        <f t="shared" si="6"/>
        <v>0.93613037809647981</v>
      </c>
    </row>
    <row r="71" spans="1:11" ht="13">
      <c r="A71" s="15"/>
      <c r="B71" s="28"/>
      <c r="C71" s="28">
        <v>1</v>
      </c>
      <c r="D71" s="28"/>
      <c r="E71" s="22" t="s">
        <v>73</v>
      </c>
      <c r="F71" s="21"/>
      <c r="G71" s="22">
        <v>52500</v>
      </c>
      <c r="H71" s="21">
        <f>SUM(H72:H74)</f>
        <v>51406</v>
      </c>
      <c r="I71" s="14">
        <f t="shared" si="16"/>
        <v>1094</v>
      </c>
      <c r="J71" s="4"/>
      <c r="K71" s="9">
        <f t="shared" si="6"/>
        <v>0.97916190476190479</v>
      </c>
    </row>
    <row r="72" spans="1:11" ht="13">
      <c r="A72" s="15"/>
      <c r="B72" s="28"/>
      <c r="C72" s="28"/>
      <c r="D72" s="28">
        <v>1</v>
      </c>
      <c r="E72" s="21" t="s">
        <v>74</v>
      </c>
      <c r="F72" s="21"/>
      <c r="G72" s="22">
        <v>50000</v>
      </c>
      <c r="H72" s="22">
        <v>50000</v>
      </c>
      <c r="I72" s="14">
        <f t="shared" si="16"/>
        <v>0</v>
      </c>
      <c r="J72" s="4"/>
      <c r="K72" s="9">
        <f t="shared" si="6"/>
        <v>1</v>
      </c>
    </row>
    <row r="73" spans="1:11" ht="13">
      <c r="A73" s="15"/>
      <c r="B73" s="28"/>
      <c r="C73" s="28"/>
      <c r="D73" s="28">
        <v>2</v>
      </c>
      <c r="E73" s="22" t="s">
        <v>75</v>
      </c>
      <c r="F73" s="21"/>
      <c r="G73" s="22">
        <v>2000</v>
      </c>
      <c r="H73" s="22">
        <v>1140</v>
      </c>
      <c r="I73" s="14">
        <f t="shared" si="16"/>
        <v>860</v>
      </c>
      <c r="J73" s="4"/>
      <c r="K73" s="9">
        <f t="shared" si="6"/>
        <v>0.56999999999999995</v>
      </c>
    </row>
    <row r="74" spans="1:11" ht="13">
      <c r="A74" s="15"/>
      <c r="B74" s="28"/>
      <c r="C74" s="28"/>
      <c r="D74" s="28">
        <v>3</v>
      </c>
      <c r="E74" s="21" t="s">
        <v>34</v>
      </c>
      <c r="F74" s="21"/>
      <c r="G74" s="22">
        <v>500</v>
      </c>
      <c r="H74" s="22">
        <v>266</v>
      </c>
      <c r="I74" s="14">
        <f t="shared" si="16"/>
        <v>234</v>
      </c>
      <c r="J74" s="4"/>
      <c r="K74" s="9">
        <f t="shared" si="6"/>
        <v>0.53200000000000003</v>
      </c>
    </row>
    <row r="75" spans="1:11" ht="13">
      <c r="A75" s="15"/>
      <c r="B75" s="28"/>
      <c r="C75" s="28">
        <v>2</v>
      </c>
      <c r="D75" s="28"/>
      <c r="E75" s="22" t="s">
        <v>76</v>
      </c>
      <c r="F75" s="21"/>
      <c r="G75" s="22">
        <v>302000</v>
      </c>
      <c r="H75" s="21">
        <f>SUM(H76:H77)</f>
        <v>301064</v>
      </c>
      <c r="I75" s="14">
        <f t="shared" si="16"/>
        <v>936</v>
      </c>
      <c r="J75" s="4"/>
      <c r="K75" s="9">
        <f t="shared" si="6"/>
        <v>0.99690066225165563</v>
      </c>
    </row>
    <row r="76" spans="1:11" ht="13">
      <c r="A76" s="15"/>
      <c r="B76" s="28"/>
      <c r="C76" s="28"/>
      <c r="D76" s="28">
        <v>1</v>
      </c>
      <c r="E76" s="22" t="s">
        <v>77</v>
      </c>
      <c r="F76" s="21"/>
      <c r="G76" s="22">
        <v>300000</v>
      </c>
      <c r="H76" s="22">
        <v>300000</v>
      </c>
      <c r="I76" s="14">
        <f t="shared" si="16"/>
        <v>0</v>
      </c>
      <c r="J76" s="4"/>
      <c r="K76" s="9">
        <f t="shared" si="6"/>
        <v>1</v>
      </c>
    </row>
    <row r="77" spans="1:11" ht="13">
      <c r="A77" s="15"/>
      <c r="B77" s="28"/>
      <c r="C77" s="28"/>
      <c r="D77" s="28">
        <v>2</v>
      </c>
      <c r="E77" s="21" t="s">
        <v>34</v>
      </c>
      <c r="F77" s="21"/>
      <c r="G77" s="22">
        <v>2000</v>
      </c>
      <c r="H77" s="22">
        <v>1064</v>
      </c>
      <c r="I77" s="14">
        <f t="shared" si="16"/>
        <v>936</v>
      </c>
      <c r="J77" s="4"/>
      <c r="K77" s="9">
        <f t="shared" si="6"/>
        <v>0.53200000000000003</v>
      </c>
    </row>
    <row r="78" spans="1:11" ht="13">
      <c r="A78" s="15"/>
      <c r="B78" s="28"/>
      <c r="C78" s="28">
        <v>3</v>
      </c>
      <c r="D78" s="28"/>
      <c r="E78" s="22" t="s">
        <v>78</v>
      </c>
      <c r="F78" s="21"/>
      <c r="G78" s="21">
        <f t="shared" ref="G78:H78" si="18">SUM(G79:G82)</f>
        <v>29000</v>
      </c>
      <c r="H78" s="21">
        <f t="shared" si="18"/>
        <v>6536</v>
      </c>
      <c r="I78" s="14">
        <f t="shared" si="16"/>
        <v>22464</v>
      </c>
      <c r="J78" s="4"/>
      <c r="K78" s="9">
        <f t="shared" si="6"/>
        <v>0.22537931034482758</v>
      </c>
    </row>
    <row r="79" spans="1:11" ht="13">
      <c r="A79" s="15"/>
      <c r="B79" s="28"/>
      <c r="C79" s="28"/>
      <c r="D79" s="28">
        <v>1</v>
      </c>
      <c r="E79" s="22" t="s">
        <v>79</v>
      </c>
      <c r="F79" s="21"/>
      <c r="G79" s="22">
        <v>20000</v>
      </c>
      <c r="H79" s="22">
        <v>0</v>
      </c>
      <c r="I79" s="14">
        <f t="shared" si="16"/>
        <v>20000</v>
      </c>
      <c r="J79" s="4"/>
      <c r="K79" s="9">
        <f t="shared" si="6"/>
        <v>0</v>
      </c>
    </row>
    <row r="80" spans="1:11" ht="13">
      <c r="A80" s="15"/>
      <c r="B80" s="28"/>
      <c r="C80" s="28"/>
      <c r="D80" s="28">
        <v>2</v>
      </c>
      <c r="E80" s="22" t="s">
        <v>80</v>
      </c>
      <c r="F80" s="21"/>
      <c r="G80" s="22">
        <v>6000</v>
      </c>
      <c r="H80" s="22">
        <v>6000</v>
      </c>
      <c r="I80" s="14">
        <f t="shared" si="16"/>
        <v>0</v>
      </c>
      <c r="J80" s="4"/>
      <c r="K80" s="9">
        <f t="shared" si="6"/>
        <v>1</v>
      </c>
    </row>
    <row r="81" spans="1:11" ht="13">
      <c r="A81" s="15"/>
      <c r="B81" s="28"/>
      <c r="C81" s="28"/>
      <c r="D81" s="28">
        <v>3</v>
      </c>
      <c r="E81" s="22" t="s">
        <v>75</v>
      </c>
      <c r="F81" s="21"/>
      <c r="G81" s="22">
        <v>1500</v>
      </c>
      <c r="H81" s="22">
        <v>120</v>
      </c>
      <c r="I81" s="14">
        <f t="shared" si="16"/>
        <v>1380</v>
      </c>
      <c r="J81" s="4"/>
      <c r="K81" s="9">
        <f t="shared" si="6"/>
        <v>0.08</v>
      </c>
    </row>
    <row r="82" spans="1:11" ht="13">
      <c r="A82" s="15"/>
      <c r="B82" s="28"/>
      <c r="C82" s="28"/>
      <c r="D82" s="28">
        <v>4</v>
      </c>
      <c r="E82" s="21" t="s">
        <v>34</v>
      </c>
      <c r="F82" s="21"/>
      <c r="G82" s="22">
        <v>1500</v>
      </c>
      <c r="H82" s="22">
        <v>416</v>
      </c>
      <c r="I82" s="14">
        <f t="shared" si="16"/>
        <v>1084</v>
      </c>
      <c r="J82" s="4"/>
      <c r="K82" s="9">
        <f t="shared" si="6"/>
        <v>0.27733333333333332</v>
      </c>
    </row>
    <row r="83" spans="1:11" ht="13">
      <c r="A83" s="15"/>
      <c r="B83" s="28">
        <v>9</v>
      </c>
      <c r="C83" s="28"/>
      <c r="D83" s="28"/>
      <c r="E83" s="21" t="s">
        <v>81</v>
      </c>
      <c r="F83" s="25">
        <v>0</v>
      </c>
      <c r="G83" s="21">
        <f t="shared" ref="G83:H83" si="19">SUM(G84,G86)</f>
        <v>12000</v>
      </c>
      <c r="H83" s="21">
        <f t="shared" si="19"/>
        <v>4229</v>
      </c>
      <c r="I83" s="14">
        <f t="shared" si="16"/>
        <v>7771</v>
      </c>
      <c r="J83" s="4"/>
      <c r="K83" s="9">
        <f t="shared" si="6"/>
        <v>0.35241666666666666</v>
      </c>
    </row>
    <row r="84" spans="1:11" ht="13">
      <c r="A84" s="15"/>
      <c r="B84" s="4"/>
      <c r="C84" s="4">
        <v>1</v>
      </c>
      <c r="D84" s="4"/>
      <c r="E84" s="22" t="s">
        <v>82</v>
      </c>
      <c r="F84" s="21"/>
      <c r="G84" s="22">
        <v>7200</v>
      </c>
      <c r="H84" s="22">
        <v>0</v>
      </c>
      <c r="I84" s="14">
        <f t="shared" si="16"/>
        <v>7200</v>
      </c>
      <c r="J84" s="4"/>
      <c r="K84" s="9">
        <f t="shared" si="6"/>
        <v>0</v>
      </c>
    </row>
    <row r="85" spans="1:11" ht="13">
      <c r="A85" s="15"/>
      <c r="B85" s="4"/>
      <c r="C85" s="4"/>
      <c r="D85" s="4">
        <v>1</v>
      </c>
      <c r="E85" s="22" t="s">
        <v>83</v>
      </c>
      <c r="F85" s="21"/>
      <c r="G85" s="22">
        <v>7200</v>
      </c>
      <c r="H85" s="22">
        <v>0</v>
      </c>
      <c r="I85" s="14">
        <f t="shared" si="16"/>
        <v>7200</v>
      </c>
      <c r="J85" s="4"/>
      <c r="K85" s="9">
        <f t="shared" si="6"/>
        <v>0</v>
      </c>
    </row>
    <row r="86" spans="1:11" ht="13">
      <c r="A86" s="15"/>
      <c r="B86" s="4"/>
      <c r="C86" s="4">
        <v>2</v>
      </c>
      <c r="D86" s="4"/>
      <c r="E86" s="22" t="s">
        <v>84</v>
      </c>
      <c r="F86" s="21"/>
      <c r="G86" s="21">
        <f t="shared" ref="G86:H86" si="20">SUM(G87:G89)</f>
        <v>4800</v>
      </c>
      <c r="H86" s="21">
        <f t="shared" si="20"/>
        <v>4229</v>
      </c>
      <c r="I86" s="14">
        <f t="shared" si="16"/>
        <v>571</v>
      </c>
      <c r="J86" s="4"/>
      <c r="K86" s="9">
        <f t="shared" si="6"/>
        <v>0.88104166666666661</v>
      </c>
    </row>
    <row r="87" spans="1:11" ht="13">
      <c r="A87" s="15"/>
      <c r="B87" s="4"/>
      <c r="C87" s="4"/>
      <c r="D87" s="4">
        <v>1</v>
      </c>
      <c r="E87" s="22" t="s">
        <v>85</v>
      </c>
      <c r="F87" s="21"/>
      <c r="G87" s="22">
        <v>4000</v>
      </c>
      <c r="H87" s="22">
        <v>4000</v>
      </c>
      <c r="I87" s="14">
        <f t="shared" si="16"/>
        <v>0</v>
      </c>
      <c r="J87" s="4"/>
      <c r="K87" s="9">
        <f t="shared" si="6"/>
        <v>1</v>
      </c>
    </row>
    <row r="88" spans="1:11" ht="13">
      <c r="A88" s="15"/>
      <c r="B88" s="4"/>
      <c r="C88" s="4"/>
      <c r="D88" s="4">
        <v>2</v>
      </c>
      <c r="E88" s="22" t="s">
        <v>41</v>
      </c>
      <c r="F88" s="21"/>
      <c r="G88" s="22">
        <v>300</v>
      </c>
      <c r="H88" s="22">
        <v>0</v>
      </c>
      <c r="I88" s="14">
        <f t="shared" si="16"/>
        <v>300</v>
      </c>
      <c r="J88" s="4"/>
      <c r="K88" s="9">
        <f t="shared" si="6"/>
        <v>0</v>
      </c>
    </row>
    <row r="89" spans="1:11" ht="13">
      <c r="A89" s="15"/>
      <c r="B89" s="4"/>
      <c r="C89" s="28"/>
      <c r="D89" s="28">
        <v>3</v>
      </c>
      <c r="E89" s="22" t="s">
        <v>34</v>
      </c>
      <c r="F89" s="21"/>
      <c r="G89" s="22">
        <v>500</v>
      </c>
      <c r="H89" s="22">
        <v>229</v>
      </c>
      <c r="I89" s="14">
        <f t="shared" si="16"/>
        <v>271</v>
      </c>
      <c r="J89" s="4"/>
      <c r="K89" s="9">
        <f t="shared" si="6"/>
        <v>0.45800000000000002</v>
      </c>
    </row>
    <row r="90" spans="1:11" ht="13">
      <c r="A90" s="15"/>
      <c r="B90" s="4">
        <v>10</v>
      </c>
      <c r="C90" s="28"/>
      <c r="D90" s="28"/>
      <c r="E90" s="21" t="s">
        <v>86</v>
      </c>
      <c r="F90" s="25">
        <v>374038</v>
      </c>
      <c r="G90" s="21">
        <f>SUM(G91,G97,G110)</f>
        <v>575150</v>
      </c>
      <c r="H90" s="21">
        <f>SUM(H91,H97,H110,H116)</f>
        <v>252145</v>
      </c>
      <c r="I90" s="14">
        <f t="shared" si="16"/>
        <v>323005</v>
      </c>
      <c r="J90" s="4"/>
      <c r="K90" s="9">
        <f t="shared" si="6"/>
        <v>0.43839867860558113</v>
      </c>
    </row>
    <row r="91" spans="1:11" ht="13">
      <c r="A91" s="15"/>
      <c r="B91" s="4"/>
      <c r="C91" s="28">
        <v>1</v>
      </c>
      <c r="D91" s="28"/>
      <c r="E91" s="21" t="s">
        <v>87</v>
      </c>
      <c r="F91" s="21"/>
      <c r="G91" s="22">
        <f t="shared" ref="G91:H91" si="21">SUM(G92:G96)</f>
        <v>272000</v>
      </c>
      <c r="H91" s="21">
        <f t="shared" si="21"/>
        <v>66565</v>
      </c>
      <c r="I91" s="14">
        <f t="shared" si="16"/>
        <v>205435</v>
      </c>
      <c r="J91" s="4"/>
      <c r="K91" s="9">
        <f t="shared" si="6"/>
        <v>0.24472426470588235</v>
      </c>
    </row>
    <row r="92" spans="1:11" ht="13">
      <c r="A92" s="15"/>
      <c r="B92" s="4"/>
      <c r="C92" s="28"/>
      <c r="D92" s="28">
        <v>1</v>
      </c>
      <c r="E92" s="21" t="s">
        <v>88</v>
      </c>
      <c r="F92" s="21"/>
      <c r="G92" s="21">
        <v>10000</v>
      </c>
      <c r="H92" s="30">
        <v>10000</v>
      </c>
      <c r="I92" s="14">
        <f t="shared" si="16"/>
        <v>0</v>
      </c>
      <c r="J92" s="4"/>
      <c r="K92" s="9">
        <f t="shared" si="6"/>
        <v>1</v>
      </c>
    </row>
    <row r="93" spans="1:11" ht="13">
      <c r="A93" s="15"/>
      <c r="B93" s="4"/>
      <c r="C93" s="28"/>
      <c r="D93" s="28">
        <v>2</v>
      </c>
      <c r="E93" s="21" t="s">
        <v>17</v>
      </c>
      <c r="F93" s="21"/>
      <c r="G93" s="21">
        <v>10000</v>
      </c>
      <c r="H93" s="30">
        <v>10000</v>
      </c>
      <c r="I93" s="14">
        <f t="shared" si="16"/>
        <v>0</v>
      </c>
      <c r="J93" s="4"/>
      <c r="K93" s="9">
        <f t="shared" si="6"/>
        <v>1</v>
      </c>
    </row>
    <row r="94" spans="1:11" ht="13">
      <c r="A94" s="15"/>
      <c r="B94" s="4"/>
      <c r="C94" s="28"/>
      <c r="D94" s="28">
        <v>3</v>
      </c>
      <c r="E94" s="11" t="s">
        <v>18</v>
      </c>
      <c r="F94" s="21"/>
      <c r="G94" s="21">
        <v>3000</v>
      </c>
      <c r="H94" s="30">
        <v>3000</v>
      </c>
      <c r="I94" s="14">
        <f t="shared" si="16"/>
        <v>0</v>
      </c>
      <c r="J94" s="4"/>
      <c r="K94" s="9">
        <f t="shared" si="6"/>
        <v>1</v>
      </c>
    </row>
    <row r="95" spans="1:11" ht="13">
      <c r="A95" s="15"/>
      <c r="B95" s="4"/>
      <c r="C95" s="28"/>
      <c r="D95" s="28">
        <v>4</v>
      </c>
      <c r="E95" s="21" t="s">
        <v>89</v>
      </c>
      <c r="F95" s="21"/>
      <c r="G95" s="22">
        <v>60500</v>
      </c>
      <c r="H95" s="30"/>
      <c r="I95" s="14">
        <f t="shared" si="16"/>
        <v>60500</v>
      </c>
      <c r="J95" s="4"/>
      <c r="K95" s="9">
        <f t="shared" si="6"/>
        <v>0</v>
      </c>
    </row>
    <row r="96" spans="1:11" ht="13">
      <c r="A96" s="15"/>
      <c r="B96" s="4"/>
      <c r="C96" s="28"/>
      <c r="D96" s="28">
        <v>5</v>
      </c>
      <c r="E96" s="21" t="s">
        <v>90</v>
      </c>
      <c r="F96" s="21"/>
      <c r="G96" s="22">
        <v>188500</v>
      </c>
      <c r="H96" s="30">
        <v>43565</v>
      </c>
      <c r="I96" s="14">
        <f t="shared" si="16"/>
        <v>144935</v>
      </c>
      <c r="J96" s="4"/>
      <c r="K96" s="9">
        <f t="shared" si="6"/>
        <v>0.23111405835543766</v>
      </c>
    </row>
    <row r="97" spans="1:11" ht="13">
      <c r="A97" s="15"/>
      <c r="B97" s="4"/>
      <c r="C97" s="28">
        <v>2</v>
      </c>
      <c r="D97" s="28"/>
      <c r="E97" s="21" t="s">
        <v>91</v>
      </c>
      <c r="F97" s="21"/>
      <c r="G97" s="21">
        <v>120000</v>
      </c>
      <c r="H97" s="25">
        <v>60000</v>
      </c>
      <c r="I97" s="14">
        <f t="shared" si="16"/>
        <v>60000</v>
      </c>
      <c r="J97" s="4"/>
      <c r="K97" s="9">
        <f t="shared" si="6"/>
        <v>0.5</v>
      </c>
    </row>
    <row r="98" spans="1:11" ht="13">
      <c r="A98" s="15"/>
      <c r="B98" s="4"/>
      <c r="C98" s="28"/>
      <c r="D98" s="28">
        <v>1</v>
      </c>
      <c r="E98" s="25" t="s">
        <v>92</v>
      </c>
      <c r="F98" s="21"/>
      <c r="G98" s="25">
        <v>10000</v>
      </c>
      <c r="H98" s="30">
        <v>10000</v>
      </c>
      <c r="I98" s="17">
        <v>0</v>
      </c>
      <c r="J98" s="4"/>
      <c r="K98" s="9">
        <f t="shared" si="6"/>
        <v>1</v>
      </c>
    </row>
    <row r="99" spans="1:11" ht="13">
      <c r="A99" s="15"/>
      <c r="B99" s="4"/>
      <c r="C99" s="28"/>
      <c r="D99" s="28">
        <v>2</v>
      </c>
      <c r="E99" s="25" t="s">
        <v>93</v>
      </c>
      <c r="F99" s="21"/>
      <c r="G99" s="25">
        <v>10000</v>
      </c>
      <c r="H99" s="30">
        <v>10000</v>
      </c>
      <c r="I99" s="17">
        <v>0</v>
      </c>
      <c r="J99" s="4"/>
      <c r="K99" s="9">
        <f t="shared" si="6"/>
        <v>1</v>
      </c>
    </row>
    <row r="100" spans="1:11" ht="13">
      <c r="A100" s="15"/>
      <c r="B100" s="4"/>
      <c r="C100" s="28"/>
      <c r="D100" s="28">
        <v>3</v>
      </c>
      <c r="E100" s="25" t="s">
        <v>94</v>
      </c>
      <c r="F100" s="21"/>
      <c r="G100" s="25">
        <v>10000</v>
      </c>
      <c r="H100" s="30">
        <v>10000</v>
      </c>
      <c r="I100" s="17">
        <v>0</v>
      </c>
      <c r="J100" s="4"/>
      <c r="K100" s="9">
        <f t="shared" si="6"/>
        <v>1</v>
      </c>
    </row>
    <row r="101" spans="1:11" ht="13">
      <c r="A101" s="15"/>
      <c r="B101" s="4"/>
      <c r="C101" s="28"/>
      <c r="D101" s="28">
        <v>4</v>
      </c>
      <c r="E101" s="25" t="s">
        <v>95</v>
      </c>
      <c r="F101" s="21"/>
      <c r="G101" s="25">
        <v>10000</v>
      </c>
      <c r="H101" s="30">
        <v>10000</v>
      </c>
      <c r="I101" s="17">
        <v>0</v>
      </c>
      <c r="J101" s="4"/>
      <c r="K101" s="9">
        <f t="shared" si="6"/>
        <v>1</v>
      </c>
    </row>
    <row r="102" spans="1:11" ht="13">
      <c r="A102" s="15"/>
      <c r="B102" s="4"/>
      <c r="C102" s="28"/>
      <c r="D102" s="28"/>
      <c r="E102" s="25" t="s">
        <v>96</v>
      </c>
      <c r="F102" s="21"/>
      <c r="G102" s="25">
        <v>10000</v>
      </c>
      <c r="H102" s="30">
        <v>10000</v>
      </c>
      <c r="I102" s="17">
        <v>0</v>
      </c>
      <c r="J102" s="4"/>
      <c r="K102" s="9">
        <f t="shared" si="6"/>
        <v>1</v>
      </c>
    </row>
    <row r="103" spans="1:11" ht="13">
      <c r="A103" s="15"/>
      <c r="B103" s="4"/>
      <c r="C103" s="28"/>
      <c r="D103" s="28"/>
      <c r="E103" s="21" t="s">
        <v>97</v>
      </c>
      <c r="F103" s="21"/>
      <c r="G103" s="25">
        <v>10000</v>
      </c>
      <c r="H103" s="25">
        <v>0</v>
      </c>
      <c r="I103" s="17">
        <v>10000</v>
      </c>
      <c r="J103" s="4"/>
      <c r="K103" s="9">
        <f t="shared" si="6"/>
        <v>0</v>
      </c>
    </row>
    <row r="104" spans="1:11" ht="13">
      <c r="A104" s="15"/>
      <c r="B104" s="4"/>
      <c r="C104" s="28"/>
      <c r="D104" s="28"/>
      <c r="E104" s="21" t="s">
        <v>98</v>
      </c>
      <c r="F104" s="21"/>
      <c r="G104" s="25">
        <v>10000</v>
      </c>
      <c r="H104" s="25">
        <v>0</v>
      </c>
      <c r="I104" s="17">
        <v>10000</v>
      </c>
      <c r="J104" s="4"/>
      <c r="K104" s="9">
        <f t="shared" si="6"/>
        <v>0</v>
      </c>
    </row>
    <row r="105" spans="1:11" ht="13">
      <c r="A105" s="15"/>
      <c r="B105" s="4"/>
      <c r="C105" s="28"/>
      <c r="D105" s="28"/>
      <c r="E105" s="21" t="s">
        <v>99</v>
      </c>
      <c r="F105" s="21"/>
      <c r="G105" s="25">
        <v>10000</v>
      </c>
      <c r="H105" s="25">
        <v>0</v>
      </c>
      <c r="I105" s="17">
        <v>10000</v>
      </c>
      <c r="J105" s="4"/>
      <c r="K105" s="9">
        <f t="shared" si="6"/>
        <v>0</v>
      </c>
    </row>
    <row r="106" spans="1:11" ht="13">
      <c r="A106" s="15"/>
      <c r="B106" s="4"/>
      <c r="C106" s="28"/>
      <c r="D106" s="28"/>
      <c r="E106" s="21" t="s">
        <v>100</v>
      </c>
      <c r="F106" s="21"/>
      <c r="G106" s="25">
        <v>10000</v>
      </c>
      <c r="H106" s="30">
        <v>10000</v>
      </c>
      <c r="I106" s="17">
        <v>0</v>
      </c>
      <c r="J106" s="4"/>
      <c r="K106" s="9">
        <f t="shared" si="6"/>
        <v>1</v>
      </c>
    </row>
    <row r="107" spans="1:11" ht="13">
      <c r="A107" s="15"/>
      <c r="B107" s="4"/>
      <c r="C107" s="28"/>
      <c r="D107" s="28"/>
      <c r="E107" s="21" t="s">
        <v>101</v>
      </c>
      <c r="F107" s="21"/>
      <c r="G107" s="25">
        <v>10000</v>
      </c>
      <c r="H107" s="25">
        <v>0</v>
      </c>
      <c r="I107" s="17">
        <v>10000</v>
      </c>
      <c r="J107" s="4"/>
      <c r="K107" s="9">
        <f t="shared" si="6"/>
        <v>0</v>
      </c>
    </row>
    <row r="108" spans="1:11" ht="13">
      <c r="A108" s="15"/>
      <c r="B108" s="4"/>
      <c r="C108" s="28"/>
      <c r="D108" s="28"/>
      <c r="E108" s="21" t="s">
        <v>102</v>
      </c>
      <c r="F108" s="21"/>
      <c r="G108" s="25">
        <v>10000</v>
      </c>
      <c r="H108" s="25">
        <v>0</v>
      </c>
      <c r="I108" s="17">
        <v>10000</v>
      </c>
      <c r="J108" s="4"/>
      <c r="K108" s="9">
        <f t="shared" si="6"/>
        <v>0</v>
      </c>
    </row>
    <row r="109" spans="1:11" ht="13">
      <c r="A109" s="15"/>
      <c r="B109" s="4"/>
      <c r="C109" s="28"/>
      <c r="D109" s="28"/>
      <c r="E109" s="21" t="s">
        <v>103</v>
      </c>
      <c r="F109" s="21"/>
      <c r="G109" s="25">
        <v>10000</v>
      </c>
      <c r="H109" s="25">
        <v>0</v>
      </c>
      <c r="I109" s="17">
        <v>10000</v>
      </c>
      <c r="J109" s="4"/>
      <c r="K109" s="9">
        <f t="shared" si="6"/>
        <v>0</v>
      </c>
    </row>
    <row r="110" spans="1:11" ht="13">
      <c r="A110" s="15"/>
      <c r="B110" s="4"/>
      <c r="C110" s="28">
        <v>3</v>
      </c>
      <c r="D110" s="28"/>
      <c r="E110" s="21" t="s">
        <v>104</v>
      </c>
      <c r="F110" s="21"/>
      <c r="G110" s="21">
        <v>183150</v>
      </c>
      <c r="H110" s="21">
        <f>SUM(H111:H115)</f>
        <v>123750</v>
      </c>
      <c r="I110" s="14">
        <f>G110-H110</f>
        <v>59400</v>
      </c>
      <c r="J110" s="4"/>
      <c r="K110" s="9">
        <f t="shared" si="6"/>
        <v>0.67567567567567566</v>
      </c>
    </row>
    <row r="111" spans="1:11" ht="13">
      <c r="A111" s="15"/>
      <c r="B111" s="4"/>
      <c r="C111" s="28"/>
      <c r="D111" s="28">
        <v>1</v>
      </c>
      <c r="E111" s="22" t="s">
        <v>105</v>
      </c>
      <c r="F111" s="21"/>
      <c r="G111" s="21"/>
      <c r="H111" s="22">
        <v>16500</v>
      </c>
      <c r="I111" s="14"/>
      <c r="J111" s="4"/>
      <c r="K111" s="9"/>
    </row>
    <row r="112" spans="1:11" ht="13">
      <c r="A112" s="15"/>
      <c r="B112" s="4"/>
      <c r="C112" s="28"/>
      <c r="D112" s="28">
        <v>2</v>
      </c>
      <c r="E112" s="22" t="s">
        <v>106</v>
      </c>
      <c r="F112" s="21"/>
      <c r="G112" s="21"/>
      <c r="H112" s="22">
        <v>23250</v>
      </c>
      <c r="I112" s="14"/>
      <c r="J112" s="4"/>
      <c r="K112" s="9"/>
    </row>
    <row r="113" spans="1:11" ht="13">
      <c r="A113" s="15"/>
      <c r="B113" s="4"/>
      <c r="C113" s="4"/>
      <c r="D113" s="4">
        <v>3</v>
      </c>
      <c r="E113" s="22" t="s">
        <v>107</v>
      </c>
      <c r="F113" s="21"/>
      <c r="G113" s="21"/>
      <c r="H113" s="22">
        <v>28800</v>
      </c>
      <c r="I113" s="14"/>
      <c r="J113" s="4"/>
      <c r="K113" s="9"/>
    </row>
    <row r="114" spans="1:11" ht="13">
      <c r="A114" s="15"/>
      <c r="B114" s="4"/>
      <c r="C114" s="4"/>
      <c r="D114" s="4">
        <v>4</v>
      </c>
      <c r="E114" s="22" t="s">
        <v>108</v>
      </c>
      <c r="F114" s="21"/>
      <c r="G114" s="21"/>
      <c r="H114" s="22">
        <v>28950</v>
      </c>
      <c r="I114" s="14"/>
      <c r="J114" s="4"/>
      <c r="K114" s="9"/>
    </row>
    <row r="115" spans="1:11" ht="13">
      <c r="A115" s="15"/>
      <c r="B115" s="4"/>
      <c r="C115" s="4"/>
      <c r="D115" s="4">
        <v>5</v>
      </c>
      <c r="E115" s="22" t="s">
        <v>109</v>
      </c>
      <c r="F115" s="21"/>
      <c r="G115" s="21"/>
      <c r="H115" s="22">
        <v>26250</v>
      </c>
      <c r="I115" s="14"/>
      <c r="J115" s="4"/>
      <c r="K115" s="9"/>
    </row>
    <row r="116" spans="1:11" ht="13">
      <c r="A116" s="15"/>
      <c r="B116" s="4"/>
      <c r="C116" s="31">
        <v>4</v>
      </c>
      <c r="D116" s="4"/>
      <c r="E116" s="25" t="s">
        <v>25</v>
      </c>
      <c r="F116" s="21"/>
      <c r="G116" s="21"/>
      <c r="H116" s="22">
        <f>SUM(H117:H121)</f>
        <v>1830</v>
      </c>
      <c r="I116" s="14"/>
      <c r="J116" s="4"/>
      <c r="K116" s="9"/>
    </row>
    <row r="117" spans="1:11" ht="13">
      <c r="A117" s="15"/>
      <c r="B117" s="4"/>
      <c r="C117" s="4"/>
      <c r="D117" s="31">
        <v>1</v>
      </c>
      <c r="E117" s="25" t="s">
        <v>105</v>
      </c>
      <c r="F117" s="21"/>
      <c r="G117" s="21"/>
      <c r="H117" s="25">
        <v>0</v>
      </c>
      <c r="I117" s="14"/>
      <c r="J117" s="4"/>
      <c r="K117" s="9"/>
    </row>
    <row r="118" spans="1:11" ht="13">
      <c r="A118" s="15"/>
      <c r="B118" s="4"/>
      <c r="C118" s="4"/>
      <c r="D118" s="31">
        <v>2</v>
      </c>
      <c r="E118" s="25" t="s">
        <v>106</v>
      </c>
      <c r="F118" s="21"/>
      <c r="G118" s="21"/>
      <c r="H118" s="25">
        <v>821</v>
      </c>
      <c r="I118" s="14"/>
      <c r="J118" s="4"/>
      <c r="K118" s="9"/>
    </row>
    <row r="119" spans="1:11" ht="13">
      <c r="A119" s="15"/>
      <c r="B119" s="4"/>
      <c r="C119" s="4"/>
      <c r="D119" s="31">
        <v>3</v>
      </c>
      <c r="E119" s="25" t="s">
        <v>107</v>
      </c>
      <c r="F119" s="21"/>
      <c r="G119" s="21"/>
      <c r="H119" s="25">
        <v>384</v>
      </c>
      <c r="I119" s="14"/>
      <c r="J119" s="4"/>
      <c r="K119" s="9"/>
    </row>
    <row r="120" spans="1:11" ht="13">
      <c r="A120" s="15"/>
      <c r="B120" s="4"/>
      <c r="C120" s="4"/>
      <c r="D120" s="31">
        <v>4</v>
      </c>
      <c r="E120" s="25" t="s">
        <v>108</v>
      </c>
      <c r="F120" s="21"/>
      <c r="G120" s="21"/>
      <c r="H120" s="25">
        <v>444</v>
      </c>
      <c r="I120" s="14"/>
      <c r="J120" s="4"/>
      <c r="K120" s="9"/>
    </row>
    <row r="121" spans="1:11" ht="13">
      <c r="A121" s="15"/>
      <c r="B121" s="4"/>
      <c r="C121" s="4"/>
      <c r="D121" s="31">
        <v>5</v>
      </c>
      <c r="E121" s="25" t="s">
        <v>109</v>
      </c>
      <c r="F121" s="21"/>
      <c r="G121" s="21"/>
      <c r="H121" s="25">
        <v>181</v>
      </c>
      <c r="I121" s="14"/>
      <c r="J121" s="4"/>
      <c r="K121" s="9"/>
    </row>
    <row r="122" spans="1:11" ht="13">
      <c r="A122" s="15"/>
      <c r="B122" s="4">
        <v>11</v>
      </c>
      <c r="C122" s="4"/>
      <c r="D122" s="4"/>
      <c r="E122" s="21" t="s">
        <v>110</v>
      </c>
      <c r="F122" s="25">
        <v>0</v>
      </c>
      <c r="G122" s="21">
        <f>SUM(G123)</f>
        <v>600</v>
      </c>
      <c r="H122" s="22">
        <v>504</v>
      </c>
      <c r="I122" s="14">
        <f t="shared" ref="I122:I125" si="22">G122-H122</f>
        <v>96</v>
      </c>
      <c r="J122" s="4"/>
      <c r="K122" s="9">
        <f t="shared" ref="K122:K161" si="23">H122/G122</f>
        <v>0.84</v>
      </c>
    </row>
    <row r="123" spans="1:11" ht="13">
      <c r="A123" s="15"/>
      <c r="B123" s="4"/>
      <c r="C123" s="4">
        <v>1</v>
      </c>
      <c r="D123" s="4"/>
      <c r="E123" s="21" t="s">
        <v>111</v>
      </c>
      <c r="F123" s="21"/>
      <c r="G123" s="22">
        <v>600</v>
      </c>
      <c r="H123" s="22">
        <v>504</v>
      </c>
      <c r="I123" s="14">
        <f t="shared" si="22"/>
        <v>96</v>
      </c>
      <c r="J123" s="4"/>
      <c r="K123" s="9">
        <f t="shared" si="23"/>
        <v>0.84</v>
      </c>
    </row>
    <row r="124" spans="1:11" ht="13">
      <c r="A124" s="15"/>
      <c r="B124" s="4"/>
      <c r="C124" s="4"/>
      <c r="D124" s="4">
        <v>1</v>
      </c>
      <c r="E124" s="22" t="s">
        <v>112</v>
      </c>
      <c r="F124" s="21"/>
      <c r="G124" s="22">
        <v>600</v>
      </c>
      <c r="H124" s="22">
        <v>504</v>
      </c>
      <c r="I124" s="14">
        <f t="shared" si="22"/>
        <v>96</v>
      </c>
      <c r="J124" s="4"/>
      <c r="K124" s="9">
        <f t="shared" si="23"/>
        <v>0.84</v>
      </c>
    </row>
    <row r="125" spans="1:11" ht="14">
      <c r="A125" s="15">
        <v>3</v>
      </c>
      <c r="B125" s="4"/>
      <c r="C125" s="4"/>
      <c r="D125" s="4"/>
      <c r="E125" s="21" t="s">
        <v>113</v>
      </c>
      <c r="F125" s="25">
        <v>12736</v>
      </c>
      <c r="G125" s="32">
        <v>46434</v>
      </c>
      <c r="H125" s="22">
        <v>30898</v>
      </c>
      <c r="I125" s="14">
        <f t="shared" si="22"/>
        <v>15536</v>
      </c>
      <c r="J125" s="4"/>
      <c r="K125" s="9">
        <f t="shared" si="23"/>
        <v>0.66541758194426492</v>
      </c>
    </row>
    <row r="126" spans="1:11" ht="13">
      <c r="A126" s="15"/>
      <c r="B126" s="4">
        <v>1</v>
      </c>
      <c r="C126" s="4"/>
      <c r="D126" s="4"/>
      <c r="E126" s="21" t="s">
        <v>114</v>
      </c>
      <c r="F126" s="21"/>
      <c r="G126" s="33">
        <f>SUM(G127,G131,G135,G137,G139,G141,G145,G147,G150,G156,G153)</f>
        <v>46434</v>
      </c>
      <c r="H126" s="21"/>
      <c r="I126" s="14"/>
      <c r="J126" s="4"/>
      <c r="K126" s="9">
        <f t="shared" si="23"/>
        <v>0</v>
      </c>
    </row>
    <row r="127" spans="1:11" ht="13">
      <c r="A127" s="15"/>
      <c r="B127" s="4"/>
      <c r="C127" s="4">
        <v>1</v>
      </c>
      <c r="D127" s="4"/>
      <c r="E127" s="22" t="s">
        <v>115</v>
      </c>
      <c r="F127" s="21"/>
      <c r="G127" s="21">
        <f t="shared" ref="G127:H127" si="24">SUM(G128:G130)</f>
        <v>365</v>
      </c>
      <c r="H127" s="21">
        <f t="shared" si="24"/>
        <v>0</v>
      </c>
      <c r="I127" s="14">
        <f t="shared" ref="I127:I161" si="25">G127-H127</f>
        <v>365</v>
      </c>
      <c r="J127" s="4"/>
      <c r="K127" s="9">
        <f t="shared" si="23"/>
        <v>0</v>
      </c>
    </row>
    <row r="128" spans="1:11" ht="13">
      <c r="A128" s="15"/>
      <c r="B128" s="4"/>
      <c r="C128" s="4"/>
      <c r="D128" s="4">
        <v>1</v>
      </c>
      <c r="E128" s="22" t="s">
        <v>116</v>
      </c>
      <c r="F128" s="21"/>
      <c r="G128" s="22">
        <v>165</v>
      </c>
      <c r="H128" s="22">
        <v>0</v>
      </c>
      <c r="I128" s="14">
        <f t="shared" si="25"/>
        <v>165</v>
      </c>
      <c r="J128" s="4"/>
      <c r="K128" s="9">
        <f t="shared" si="23"/>
        <v>0</v>
      </c>
    </row>
    <row r="129" spans="1:11" ht="13">
      <c r="A129" s="15"/>
      <c r="B129" s="4"/>
      <c r="C129" s="4"/>
      <c r="D129" s="4">
        <v>2</v>
      </c>
      <c r="E129" s="22" t="s">
        <v>117</v>
      </c>
      <c r="F129" s="21"/>
      <c r="G129" s="22">
        <v>80</v>
      </c>
      <c r="H129" s="22">
        <v>0</v>
      </c>
      <c r="I129" s="14">
        <f t="shared" si="25"/>
        <v>80</v>
      </c>
      <c r="J129" s="4"/>
      <c r="K129" s="9">
        <f t="shared" si="23"/>
        <v>0</v>
      </c>
    </row>
    <row r="130" spans="1:11" ht="13">
      <c r="A130" s="15"/>
      <c r="B130" s="4"/>
      <c r="C130" s="4"/>
      <c r="D130" s="4">
        <v>3</v>
      </c>
      <c r="E130" s="22" t="s">
        <v>112</v>
      </c>
      <c r="F130" s="21"/>
      <c r="G130" s="22">
        <v>120</v>
      </c>
      <c r="H130" s="22">
        <v>0</v>
      </c>
      <c r="I130" s="14">
        <f t="shared" si="25"/>
        <v>120</v>
      </c>
      <c r="J130" s="4"/>
      <c r="K130" s="9">
        <f t="shared" si="23"/>
        <v>0</v>
      </c>
    </row>
    <row r="131" spans="1:11" ht="13">
      <c r="A131" s="15"/>
      <c r="B131" s="4"/>
      <c r="C131" s="4">
        <v>2</v>
      </c>
      <c r="D131" s="4"/>
      <c r="E131" s="22" t="s">
        <v>118</v>
      </c>
      <c r="F131" s="21"/>
      <c r="G131" s="21">
        <f t="shared" ref="G131:H131" si="26">SUM(G132:G134)</f>
        <v>6600</v>
      </c>
      <c r="H131" s="21">
        <f t="shared" si="26"/>
        <v>6325</v>
      </c>
      <c r="I131" s="14">
        <f t="shared" si="25"/>
        <v>275</v>
      </c>
      <c r="J131" s="4"/>
      <c r="K131" s="9">
        <f t="shared" si="23"/>
        <v>0.95833333333333337</v>
      </c>
    </row>
    <row r="132" spans="1:11" ht="13">
      <c r="A132" s="15"/>
      <c r="B132" s="4"/>
      <c r="C132" s="4"/>
      <c r="D132" s="4">
        <v>1</v>
      </c>
      <c r="E132" s="22" t="s">
        <v>119</v>
      </c>
      <c r="F132" s="21"/>
      <c r="G132" s="22">
        <v>3200</v>
      </c>
      <c r="H132" s="22">
        <v>3200</v>
      </c>
      <c r="I132" s="14">
        <f t="shared" si="25"/>
        <v>0</v>
      </c>
      <c r="J132" s="4"/>
      <c r="K132" s="9">
        <f t="shared" si="23"/>
        <v>1</v>
      </c>
    </row>
    <row r="133" spans="1:11" ht="13">
      <c r="A133" s="15"/>
      <c r="B133" s="4"/>
      <c r="C133" s="4"/>
      <c r="D133" s="4">
        <v>2</v>
      </c>
      <c r="E133" s="22" t="s">
        <v>74</v>
      </c>
      <c r="F133" s="21"/>
      <c r="G133" s="22">
        <v>1600</v>
      </c>
      <c r="H133" s="22">
        <v>1600</v>
      </c>
      <c r="I133" s="14">
        <f t="shared" si="25"/>
        <v>0</v>
      </c>
      <c r="J133" s="4"/>
      <c r="K133" s="9">
        <f t="shared" si="23"/>
        <v>1</v>
      </c>
    </row>
    <row r="134" spans="1:11" ht="13">
      <c r="A134" s="15"/>
      <c r="B134" s="4"/>
      <c r="C134" s="4"/>
      <c r="D134" s="24">
        <v>3</v>
      </c>
      <c r="E134" s="22" t="s">
        <v>120</v>
      </c>
      <c r="F134" s="21"/>
      <c r="G134" s="22">
        <v>1800</v>
      </c>
      <c r="H134" s="22">
        <v>1525</v>
      </c>
      <c r="I134" s="14">
        <f t="shared" si="25"/>
        <v>275</v>
      </c>
      <c r="J134" s="4"/>
      <c r="K134" s="9">
        <f t="shared" si="23"/>
        <v>0.84722222222222221</v>
      </c>
    </row>
    <row r="135" spans="1:11" ht="13">
      <c r="A135" s="15"/>
      <c r="B135" s="4"/>
      <c r="C135" s="4">
        <v>3</v>
      </c>
      <c r="D135" s="4"/>
      <c r="E135" s="22" t="s">
        <v>121</v>
      </c>
      <c r="F135" s="21"/>
      <c r="G135" s="21">
        <f>SUM(G136)</f>
        <v>2660</v>
      </c>
      <c r="H135" s="22">
        <v>2660</v>
      </c>
      <c r="I135" s="14">
        <f t="shared" si="25"/>
        <v>0</v>
      </c>
      <c r="J135" s="4"/>
      <c r="K135" s="9">
        <f t="shared" si="23"/>
        <v>1</v>
      </c>
    </row>
    <row r="136" spans="1:11" ht="13">
      <c r="A136" s="15"/>
      <c r="B136" s="4"/>
      <c r="C136" s="4"/>
      <c r="D136" s="4">
        <v>1</v>
      </c>
      <c r="E136" s="22" t="s">
        <v>23</v>
      </c>
      <c r="F136" s="21"/>
      <c r="G136" s="22">
        <v>2660</v>
      </c>
      <c r="H136" s="22">
        <v>2660</v>
      </c>
      <c r="I136" s="14">
        <f t="shared" si="25"/>
        <v>0</v>
      </c>
      <c r="J136" s="4"/>
      <c r="K136" s="9">
        <f t="shared" si="23"/>
        <v>1</v>
      </c>
    </row>
    <row r="137" spans="1:11" ht="13">
      <c r="A137" s="15"/>
      <c r="B137" s="4"/>
      <c r="C137" s="4">
        <v>4</v>
      </c>
      <c r="D137" s="4"/>
      <c r="E137" s="22" t="s">
        <v>122</v>
      </c>
      <c r="F137" s="21"/>
      <c r="G137" s="22">
        <v>7680</v>
      </c>
      <c r="H137" s="22">
        <v>7527</v>
      </c>
      <c r="I137" s="14">
        <f t="shared" si="25"/>
        <v>153</v>
      </c>
      <c r="J137" s="4"/>
      <c r="K137" s="9">
        <f t="shared" si="23"/>
        <v>0.98007812500000002</v>
      </c>
    </row>
    <row r="138" spans="1:11" ht="13">
      <c r="A138" s="15"/>
      <c r="B138" s="4"/>
      <c r="C138" s="4"/>
      <c r="D138" s="4">
        <v>1</v>
      </c>
      <c r="E138" s="22" t="s">
        <v>33</v>
      </c>
      <c r="F138" s="21"/>
      <c r="G138" s="22">
        <v>7680</v>
      </c>
      <c r="H138" s="22">
        <v>7527</v>
      </c>
      <c r="I138" s="14">
        <f t="shared" si="25"/>
        <v>153</v>
      </c>
      <c r="J138" s="4"/>
      <c r="K138" s="9">
        <f t="shared" si="23"/>
        <v>0.98007812500000002</v>
      </c>
    </row>
    <row r="139" spans="1:11" ht="13">
      <c r="A139" s="15"/>
      <c r="B139" s="4"/>
      <c r="C139" s="4">
        <v>5</v>
      </c>
      <c r="D139" s="4"/>
      <c r="E139" s="22" t="s">
        <v>123</v>
      </c>
      <c r="F139" s="21"/>
      <c r="G139" s="22">
        <f t="shared" ref="G139:H139" si="27">SUM(G140)</f>
        <v>600</v>
      </c>
      <c r="H139" s="21">
        <f t="shared" si="27"/>
        <v>158</v>
      </c>
      <c r="I139" s="14">
        <f t="shared" si="25"/>
        <v>442</v>
      </c>
      <c r="J139" s="4"/>
      <c r="K139" s="9">
        <f t="shared" si="23"/>
        <v>0.26333333333333331</v>
      </c>
    </row>
    <row r="140" spans="1:11" ht="13">
      <c r="A140" s="15"/>
      <c r="B140" s="4"/>
      <c r="C140" s="4"/>
      <c r="D140" s="4">
        <v>1</v>
      </c>
      <c r="E140" s="21" t="s">
        <v>124</v>
      </c>
      <c r="F140" s="21"/>
      <c r="G140" s="22">
        <v>600</v>
      </c>
      <c r="H140" s="22">
        <v>158</v>
      </c>
      <c r="I140" s="14">
        <f t="shared" si="25"/>
        <v>442</v>
      </c>
      <c r="J140" s="4"/>
      <c r="K140" s="9">
        <f t="shared" si="23"/>
        <v>0.26333333333333331</v>
      </c>
    </row>
    <row r="141" spans="1:11" ht="13">
      <c r="A141" s="15"/>
      <c r="B141" s="4"/>
      <c r="C141" s="4">
        <v>6</v>
      </c>
      <c r="D141" s="4"/>
      <c r="E141" s="22" t="s">
        <v>125</v>
      </c>
      <c r="F141" s="21"/>
      <c r="G141" s="21">
        <f t="shared" ref="G141:H141" si="28">SUM(G142:G144)</f>
        <v>14550</v>
      </c>
      <c r="H141" s="21">
        <f t="shared" si="28"/>
        <v>0</v>
      </c>
      <c r="I141" s="14">
        <f t="shared" si="25"/>
        <v>14550</v>
      </c>
      <c r="J141" s="4"/>
      <c r="K141" s="9">
        <f t="shared" si="23"/>
        <v>0</v>
      </c>
    </row>
    <row r="142" spans="1:11" ht="13">
      <c r="A142" s="15"/>
      <c r="B142" s="4"/>
      <c r="C142" s="4"/>
      <c r="D142" s="4">
        <v>1</v>
      </c>
      <c r="E142" s="21" t="s">
        <v>41</v>
      </c>
      <c r="F142" s="21"/>
      <c r="G142" s="22">
        <v>9450</v>
      </c>
      <c r="H142" s="21">
        <v>0</v>
      </c>
      <c r="I142" s="14">
        <f t="shared" si="25"/>
        <v>9450</v>
      </c>
      <c r="J142" s="4"/>
      <c r="K142" s="9">
        <f t="shared" si="23"/>
        <v>0</v>
      </c>
    </row>
    <row r="143" spans="1:11" ht="13">
      <c r="A143" s="15"/>
      <c r="B143" s="4"/>
      <c r="C143" s="4"/>
      <c r="D143" s="4">
        <v>2</v>
      </c>
      <c r="E143" s="21" t="s">
        <v>126</v>
      </c>
      <c r="F143" s="21"/>
      <c r="G143" s="22">
        <v>2100</v>
      </c>
      <c r="H143" s="21">
        <v>0</v>
      </c>
      <c r="I143" s="14">
        <f t="shared" si="25"/>
        <v>2100</v>
      </c>
      <c r="J143" s="4"/>
      <c r="K143" s="9">
        <f t="shared" si="23"/>
        <v>0</v>
      </c>
    </row>
    <row r="144" spans="1:11" ht="13">
      <c r="A144" s="15"/>
      <c r="B144" s="4"/>
      <c r="C144" s="4"/>
      <c r="D144" s="4">
        <v>3</v>
      </c>
      <c r="E144" s="22" t="s">
        <v>127</v>
      </c>
      <c r="F144" s="21"/>
      <c r="G144" s="22">
        <v>3000</v>
      </c>
      <c r="H144" s="21">
        <v>0</v>
      </c>
      <c r="I144" s="14">
        <f t="shared" si="25"/>
        <v>3000</v>
      </c>
      <c r="J144" s="4"/>
      <c r="K144" s="9">
        <f t="shared" si="23"/>
        <v>0</v>
      </c>
    </row>
    <row r="145" spans="1:11" ht="13">
      <c r="A145" s="15"/>
      <c r="B145" s="4"/>
      <c r="C145" s="4">
        <v>7</v>
      </c>
      <c r="D145" s="4"/>
      <c r="E145" s="22" t="s">
        <v>128</v>
      </c>
      <c r="F145" s="21"/>
      <c r="G145" s="21">
        <f>SUM(G146)</f>
        <v>800</v>
      </c>
      <c r="H145" s="22">
        <v>756</v>
      </c>
      <c r="I145" s="14">
        <f t="shared" si="25"/>
        <v>44</v>
      </c>
      <c r="J145" s="23"/>
      <c r="K145" s="9">
        <f t="shared" si="23"/>
        <v>0.94499999999999995</v>
      </c>
    </row>
    <row r="146" spans="1:11" ht="13">
      <c r="A146" s="15"/>
      <c r="B146" s="4"/>
      <c r="C146" s="4"/>
      <c r="D146" s="4">
        <v>1</v>
      </c>
      <c r="E146" s="22" t="s">
        <v>46</v>
      </c>
      <c r="F146" s="21"/>
      <c r="G146" s="22">
        <v>800</v>
      </c>
      <c r="H146" s="22">
        <v>756</v>
      </c>
      <c r="I146" s="14">
        <f t="shared" si="25"/>
        <v>44</v>
      </c>
      <c r="J146" s="4"/>
      <c r="K146" s="9">
        <f t="shared" si="23"/>
        <v>0.94499999999999995</v>
      </c>
    </row>
    <row r="147" spans="1:11" ht="13">
      <c r="A147" s="15"/>
      <c r="B147" s="4"/>
      <c r="C147" s="4">
        <v>8</v>
      </c>
      <c r="D147" s="4"/>
      <c r="E147" s="22" t="s">
        <v>129</v>
      </c>
      <c r="F147" s="21"/>
      <c r="G147" s="21">
        <f t="shared" ref="G147:H147" si="29">SUM(G148:G149)</f>
        <v>6038</v>
      </c>
      <c r="H147" s="21">
        <f t="shared" si="29"/>
        <v>6931</v>
      </c>
      <c r="I147" s="14">
        <f t="shared" si="25"/>
        <v>-893</v>
      </c>
      <c r="J147" s="4"/>
      <c r="K147" s="9">
        <f t="shared" si="23"/>
        <v>1.1478966545213647</v>
      </c>
    </row>
    <row r="148" spans="1:11" ht="13">
      <c r="A148" s="15"/>
      <c r="B148" s="4"/>
      <c r="C148" s="4"/>
      <c r="D148" s="4">
        <v>1</v>
      </c>
      <c r="E148" s="21" t="s">
        <v>127</v>
      </c>
      <c r="F148" s="21"/>
      <c r="G148" s="22">
        <v>3000</v>
      </c>
      <c r="H148" s="22">
        <v>3000</v>
      </c>
      <c r="I148" s="14">
        <f t="shared" si="25"/>
        <v>0</v>
      </c>
      <c r="J148" s="4"/>
      <c r="K148" s="9">
        <f t="shared" si="23"/>
        <v>1</v>
      </c>
    </row>
    <row r="149" spans="1:11" ht="13">
      <c r="A149" s="15"/>
      <c r="B149" s="4"/>
      <c r="C149" s="4"/>
      <c r="D149" s="4">
        <v>2</v>
      </c>
      <c r="E149" s="22" t="s">
        <v>41</v>
      </c>
      <c r="F149" s="21"/>
      <c r="G149" s="22">
        <v>3038</v>
      </c>
      <c r="H149" s="22">
        <v>3931</v>
      </c>
      <c r="I149" s="14">
        <f t="shared" si="25"/>
        <v>-893</v>
      </c>
      <c r="J149" s="4"/>
      <c r="K149" s="9">
        <f t="shared" si="23"/>
        <v>1.2939433838051349</v>
      </c>
    </row>
    <row r="150" spans="1:11" ht="13">
      <c r="A150" s="15"/>
      <c r="B150" s="4"/>
      <c r="C150" s="4">
        <v>9</v>
      </c>
      <c r="D150" s="4"/>
      <c r="E150" s="22" t="s">
        <v>130</v>
      </c>
      <c r="F150" s="21"/>
      <c r="G150" s="21">
        <f t="shared" ref="G150:H150" si="30">SUM(G151:G152)</f>
        <v>2700</v>
      </c>
      <c r="H150" s="21">
        <f t="shared" si="30"/>
        <v>2100</v>
      </c>
      <c r="I150" s="14">
        <f t="shared" si="25"/>
        <v>600</v>
      </c>
      <c r="J150" s="4"/>
      <c r="K150" s="9">
        <f t="shared" si="23"/>
        <v>0.77777777777777779</v>
      </c>
    </row>
    <row r="151" spans="1:11" ht="13">
      <c r="A151" s="15"/>
      <c r="B151" s="4"/>
      <c r="C151" s="4"/>
      <c r="D151" s="4">
        <v>1</v>
      </c>
      <c r="E151" s="22" t="s">
        <v>53</v>
      </c>
      <c r="F151" s="21"/>
      <c r="G151" s="22">
        <v>900</v>
      </c>
      <c r="H151" s="22">
        <v>1200</v>
      </c>
      <c r="I151" s="14">
        <f t="shared" si="25"/>
        <v>-300</v>
      </c>
      <c r="J151" s="4"/>
      <c r="K151" s="9">
        <f t="shared" si="23"/>
        <v>1.3333333333333333</v>
      </c>
    </row>
    <row r="152" spans="1:11" ht="13">
      <c r="A152" s="15"/>
      <c r="B152" s="4"/>
      <c r="C152" s="4"/>
      <c r="D152" s="24">
        <v>2</v>
      </c>
      <c r="E152" s="22" t="s">
        <v>27</v>
      </c>
      <c r="F152" s="21"/>
      <c r="G152" s="22">
        <v>1800</v>
      </c>
      <c r="H152" s="22">
        <v>900</v>
      </c>
      <c r="I152" s="14">
        <f t="shared" si="25"/>
        <v>900</v>
      </c>
      <c r="J152" s="4"/>
      <c r="K152" s="9">
        <f t="shared" si="23"/>
        <v>0.5</v>
      </c>
    </row>
    <row r="153" spans="1:11" ht="13">
      <c r="A153" s="15"/>
      <c r="B153" s="4"/>
      <c r="C153" s="24">
        <v>10</v>
      </c>
      <c r="D153" s="4"/>
      <c r="E153" s="22" t="s">
        <v>131</v>
      </c>
      <c r="F153" s="21"/>
      <c r="G153" s="21">
        <f t="shared" ref="G153:H153" si="31">SUM(G154:G155)</f>
        <v>1378</v>
      </c>
      <c r="H153" s="21">
        <f t="shared" si="31"/>
        <v>1378</v>
      </c>
      <c r="I153" s="14">
        <f t="shared" si="25"/>
        <v>0</v>
      </c>
      <c r="J153" s="4"/>
      <c r="K153" s="9">
        <f t="shared" si="23"/>
        <v>1</v>
      </c>
    </row>
    <row r="154" spans="1:11" ht="13">
      <c r="A154" s="15"/>
      <c r="B154" s="4"/>
      <c r="C154" s="4"/>
      <c r="D154" s="4"/>
      <c r="E154" s="22" t="s">
        <v>132</v>
      </c>
      <c r="F154" s="21"/>
      <c r="G154" s="22">
        <v>1350</v>
      </c>
      <c r="H154" s="22">
        <v>1350</v>
      </c>
      <c r="I154" s="14">
        <f t="shared" si="25"/>
        <v>0</v>
      </c>
      <c r="J154" s="4"/>
      <c r="K154" s="9">
        <f t="shared" si="23"/>
        <v>1</v>
      </c>
    </row>
    <row r="155" spans="1:11" ht="13">
      <c r="A155" s="15"/>
      <c r="B155" s="4"/>
      <c r="C155" s="4"/>
      <c r="D155" s="4"/>
      <c r="E155" s="22" t="s">
        <v>133</v>
      </c>
      <c r="F155" s="21"/>
      <c r="G155" s="22">
        <v>28</v>
      </c>
      <c r="H155" s="22">
        <v>28</v>
      </c>
      <c r="I155" s="14">
        <f t="shared" si="25"/>
        <v>0</v>
      </c>
      <c r="J155" s="4"/>
      <c r="K155" s="9">
        <f t="shared" si="23"/>
        <v>1</v>
      </c>
    </row>
    <row r="156" spans="1:11" ht="13">
      <c r="A156" s="15"/>
      <c r="B156" s="4"/>
      <c r="C156" s="24">
        <v>11</v>
      </c>
      <c r="D156" s="4"/>
      <c r="E156" s="22" t="s">
        <v>134</v>
      </c>
      <c r="F156" s="21"/>
      <c r="G156" s="22">
        <v>3063</v>
      </c>
      <c r="H156" s="22">
        <v>3063</v>
      </c>
      <c r="I156" s="14">
        <f t="shared" si="25"/>
        <v>0</v>
      </c>
      <c r="J156" s="4"/>
      <c r="K156" s="9">
        <f t="shared" si="23"/>
        <v>1</v>
      </c>
    </row>
    <row r="157" spans="1:11" ht="13">
      <c r="A157" s="15"/>
      <c r="B157" s="4"/>
      <c r="C157" s="4"/>
      <c r="D157" s="24">
        <v>1</v>
      </c>
      <c r="E157" s="22" t="s">
        <v>41</v>
      </c>
      <c r="F157" s="21"/>
      <c r="G157" s="22">
        <v>3063</v>
      </c>
      <c r="H157" s="22">
        <v>3063</v>
      </c>
      <c r="I157" s="14">
        <f t="shared" si="25"/>
        <v>0</v>
      </c>
      <c r="J157" s="4"/>
      <c r="K157" s="9">
        <f t="shared" si="23"/>
        <v>1</v>
      </c>
    </row>
    <row r="158" spans="1:11" ht="13">
      <c r="A158" s="15">
        <v>4</v>
      </c>
      <c r="B158" s="4"/>
      <c r="C158" s="4"/>
      <c r="D158" s="4"/>
      <c r="E158" s="21" t="s">
        <v>135</v>
      </c>
      <c r="F158" s="25">
        <v>600</v>
      </c>
      <c r="G158" s="21">
        <f>SUM(G159)</f>
        <v>14040</v>
      </c>
      <c r="H158" s="25">
        <v>7590</v>
      </c>
      <c r="I158" s="14">
        <f t="shared" si="25"/>
        <v>6450</v>
      </c>
      <c r="J158" s="4"/>
      <c r="K158" s="9">
        <f t="shared" si="23"/>
        <v>0.54059829059829057</v>
      </c>
    </row>
    <row r="159" spans="1:11" ht="13">
      <c r="A159" s="15"/>
      <c r="B159" s="4">
        <v>1</v>
      </c>
      <c r="C159" s="28"/>
      <c r="D159" s="28"/>
      <c r="E159" s="11" t="s">
        <v>136</v>
      </c>
      <c r="F159" s="21"/>
      <c r="G159" s="21">
        <f t="shared" ref="G159:H159" si="32">SUM(G160,G161)</f>
        <v>14040</v>
      </c>
      <c r="H159" s="21">
        <f t="shared" si="32"/>
        <v>7590</v>
      </c>
      <c r="I159" s="14">
        <f t="shared" si="25"/>
        <v>6450</v>
      </c>
      <c r="J159" s="4"/>
      <c r="K159" s="9">
        <f t="shared" si="23"/>
        <v>0.54059829059829057</v>
      </c>
    </row>
    <row r="160" spans="1:11" ht="13">
      <c r="A160" s="15"/>
      <c r="B160" s="4"/>
      <c r="C160" s="28">
        <v>1</v>
      </c>
      <c r="D160" s="28"/>
      <c r="E160" s="22" t="s">
        <v>122</v>
      </c>
      <c r="F160" s="21"/>
      <c r="G160" s="25">
        <v>1440</v>
      </c>
      <c r="H160" s="25">
        <v>0</v>
      </c>
      <c r="I160" s="14">
        <f t="shared" si="25"/>
        <v>1440</v>
      </c>
      <c r="J160" s="4"/>
      <c r="K160" s="9">
        <f t="shared" si="23"/>
        <v>0</v>
      </c>
    </row>
    <row r="161" spans="1:11" ht="13">
      <c r="A161" s="15"/>
      <c r="B161" s="4"/>
      <c r="C161" s="28">
        <v>2</v>
      </c>
      <c r="D161" s="28"/>
      <c r="E161" s="21" t="s">
        <v>137</v>
      </c>
      <c r="F161" s="21"/>
      <c r="G161" s="22">
        <v>12600</v>
      </c>
      <c r="H161" s="21">
        <f>SUM(H163:H164)</f>
        <v>7590</v>
      </c>
      <c r="I161" s="14">
        <f t="shared" si="25"/>
        <v>5010</v>
      </c>
      <c r="J161" s="4"/>
      <c r="K161" s="9">
        <f t="shared" si="23"/>
        <v>0.60238095238095235</v>
      </c>
    </row>
    <row r="162" spans="1:11" ht="13">
      <c r="A162" s="15"/>
      <c r="B162" s="4"/>
      <c r="C162" s="28"/>
      <c r="D162" s="28"/>
      <c r="E162" s="21"/>
      <c r="F162" s="21"/>
      <c r="G162" s="22"/>
      <c r="H162" s="21"/>
      <c r="I162" s="14"/>
      <c r="J162" s="4"/>
      <c r="K162" s="9"/>
    </row>
    <row r="163" spans="1:11" ht="13">
      <c r="A163" s="15"/>
      <c r="B163" s="4"/>
      <c r="C163" s="28"/>
      <c r="D163" s="28">
        <v>1</v>
      </c>
      <c r="E163" s="21" t="s">
        <v>126</v>
      </c>
      <c r="F163" s="21"/>
      <c r="G163" s="22">
        <v>4200</v>
      </c>
      <c r="H163" s="30">
        <v>0</v>
      </c>
      <c r="I163" s="14">
        <f t="shared" ref="I163:I165" si="33">G163-H163</f>
        <v>4200</v>
      </c>
      <c r="J163" s="4"/>
      <c r="K163" s="9">
        <f t="shared" ref="K163:K164" si="34">H163/G163</f>
        <v>0</v>
      </c>
    </row>
    <row r="164" spans="1:11" ht="13">
      <c r="A164" s="15"/>
      <c r="B164" s="4"/>
      <c r="C164" s="28"/>
      <c r="D164" s="28">
        <v>2</v>
      </c>
      <c r="E164" s="21" t="s">
        <v>41</v>
      </c>
      <c r="F164" s="21"/>
      <c r="G164" s="22">
        <v>8400</v>
      </c>
      <c r="H164" s="30">
        <v>7590</v>
      </c>
      <c r="I164" s="14">
        <f t="shared" si="33"/>
        <v>810</v>
      </c>
      <c r="J164" s="4"/>
      <c r="K164" s="9">
        <f t="shared" si="34"/>
        <v>0.90357142857142858</v>
      </c>
    </row>
    <row r="165" spans="1:11" ht="13">
      <c r="A165" s="15">
        <v>5</v>
      </c>
      <c r="B165" s="4"/>
      <c r="C165" s="28"/>
      <c r="D165" s="28"/>
      <c r="E165" s="21" t="s">
        <v>138</v>
      </c>
      <c r="F165" s="25">
        <v>0</v>
      </c>
      <c r="G165" s="21">
        <f t="shared" ref="G165:H165" si="35">SUM(G167,G174)</f>
        <v>0</v>
      </c>
      <c r="H165" s="21">
        <f t="shared" si="35"/>
        <v>0</v>
      </c>
      <c r="I165" s="14">
        <f t="shared" si="33"/>
        <v>0</v>
      </c>
      <c r="J165" s="4"/>
      <c r="K165" s="18">
        <v>0</v>
      </c>
    </row>
  </sheetData>
  <mergeCells count="9">
    <mergeCell ref="J3:J4"/>
    <mergeCell ref="K3:K4"/>
    <mergeCell ref="A1:K1"/>
    <mergeCell ref="A2:K2"/>
    <mergeCell ref="A3:E3"/>
    <mergeCell ref="F3:F4"/>
    <mergeCell ref="G3:G4"/>
    <mergeCell ref="H3:H4"/>
    <mergeCell ref="I3:I4"/>
  </mergeCells>
  <phoneticPr fontId="9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64"/>
  <sheetViews>
    <sheetView workbookViewId="0"/>
  </sheetViews>
  <sheetFormatPr baseColWidth="10" defaultColWidth="14.5" defaultRowHeight="15.75" customHeight="1"/>
  <sheetData>
    <row r="1" spans="1:11" ht="1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customHeight="1">
      <c r="A3" s="40" t="s">
        <v>2</v>
      </c>
      <c r="B3" s="39"/>
      <c r="C3" s="39"/>
      <c r="D3" s="39"/>
      <c r="E3" s="35"/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</row>
    <row r="4" spans="1:11" ht="15.75" customHeight="1">
      <c r="A4" s="1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35"/>
      <c r="G4" s="35"/>
      <c r="H4" s="35"/>
      <c r="I4" s="35"/>
      <c r="J4" s="35"/>
      <c r="K4" s="35"/>
    </row>
    <row r="5" spans="1:11" ht="15.75" customHeight="1">
      <c r="A5" s="3">
        <v>0</v>
      </c>
      <c r="B5" s="4"/>
      <c r="C5" s="4"/>
      <c r="D5" s="4"/>
      <c r="E5" s="2" t="s">
        <v>14</v>
      </c>
      <c r="F5" s="6">
        <v>905629</v>
      </c>
      <c r="G5" s="7">
        <f>SUM(G7:G10)</f>
        <v>1231734</v>
      </c>
      <c r="H5" s="8">
        <v>724718</v>
      </c>
      <c r="I5" s="7">
        <f t="shared" ref="I5:I13" si="0">G5-H5</f>
        <v>507016</v>
      </c>
      <c r="J5" s="4"/>
      <c r="K5" s="9">
        <f t="shared" ref="K5:K9" si="1">H5/G5</f>
        <v>0.5883721647693414</v>
      </c>
    </row>
    <row r="6" spans="1:11" ht="15.75" customHeight="1">
      <c r="A6" s="10">
        <v>1</v>
      </c>
      <c r="B6" s="4"/>
      <c r="C6" s="4"/>
      <c r="D6" s="4"/>
      <c r="E6" s="11" t="s">
        <v>15</v>
      </c>
      <c r="F6" s="13">
        <v>875478</v>
      </c>
      <c r="G6" s="14">
        <f t="shared" ref="G6:H6" si="2">SUM(G7:G10)</f>
        <v>1231734</v>
      </c>
      <c r="H6" s="14">
        <f t="shared" si="2"/>
        <v>724718</v>
      </c>
      <c r="I6" s="14">
        <f t="shared" si="0"/>
        <v>507016</v>
      </c>
      <c r="J6" s="4"/>
      <c r="K6" s="9">
        <f t="shared" si="1"/>
        <v>0.5883721647693414</v>
      </c>
    </row>
    <row r="7" spans="1:11" ht="15.75" customHeight="1">
      <c r="A7" s="15"/>
      <c r="B7" s="16">
        <v>1</v>
      </c>
      <c r="C7" s="4"/>
      <c r="D7" s="4"/>
      <c r="E7" s="11" t="s">
        <v>16</v>
      </c>
      <c r="F7" s="13">
        <v>862142</v>
      </c>
      <c r="G7" s="14">
        <f t="shared" ref="G7:H7" si="3">SUM(G11)</f>
        <v>1171260</v>
      </c>
      <c r="H7" s="14">
        <f t="shared" si="3"/>
        <v>686230</v>
      </c>
      <c r="I7" s="14">
        <f t="shared" si="0"/>
        <v>485030</v>
      </c>
      <c r="J7" s="4"/>
      <c r="K7" s="9">
        <f t="shared" si="1"/>
        <v>0.58589040861977704</v>
      </c>
    </row>
    <row r="8" spans="1:11" ht="15.75" customHeight="1">
      <c r="A8" s="15"/>
      <c r="B8" s="16">
        <v>2</v>
      </c>
      <c r="C8" s="4"/>
      <c r="D8" s="4"/>
      <c r="E8" s="11" t="s">
        <v>17</v>
      </c>
      <c r="F8" s="13">
        <v>12736</v>
      </c>
      <c r="G8" s="14">
        <f t="shared" ref="G8:H8" si="4">SUM(G125)</f>
        <v>46434</v>
      </c>
      <c r="H8" s="14">
        <f t="shared" si="4"/>
        <v>30898</v>
      </c>
      <c r="I8" s="14">
        <f t="shared" si="0"/>
        <v>15536</v>
      </c>
      <c r="J8" s="4"/>
      <c r="K8" s="9">
        <f t="shared" si="1"/>
        <v>0.66541758194426492</v>
      </c>
    </row>
    <row r="9" spans="1:11" ht="15.75" customHeight="1">
      <c r="A9" s="15"/>
      <c r="B9" s="16">
        <v>3</v>
      </c>
      <c r="C9" s="4"/>
      <c r="D9" s="4"/>
      <c r="E9" s="11" t="s">
        <v>18</v>
      </c>
      <c r="F9" s="13">
        <v>600</v>
      </c>
      <c r="G9" s="14">
        <f>G158</f>
        <v>14040</v>
      </c>
      <c r="H9" s="17">
        <v>7590</v>
      </c>
      <c r="I9" s="14">
        <f t="shared" si="0"/>
        <v>6450</v>
      </c>
      <c r="J9" s="4"/>
      <c r="K9" s="9">
        <f t="shared" si="1"/>
        <v>0.54059829059829057</v>
      </c>
    </row>
    <row r="10" spans="1:11" ht="15.75" customHeight="1">
      <c r="A10" s="15"/>
      <c r="B10" s="16">
        <v>4</v>
      </c>
      <c r="C10" s="4"/>
      <c r="D10" s="4"/>
      <c r="E10" s="11" t="s">
        <v>19</v>
      </c>
      <c r="F10" s="13">
        <v>0</v>
      </c>
      <c r="G10" s="14">
        <f>G164</f>
        <v>0</v>
      </c>
      <c r="H10" s="17">
        <v>0</v>
      </c>
      <c r="I10" s="14">
        <f t="shared" si="0"/>
        <v>0</v>
      </c>
      <c r="J10" s="4"/>
      <c r="K10" s="18">
        <v>0</v>
      </c>
    </row>
    <row r="11" spans="1:11" ht="15.75" customHeight="1">
      <c r="A11" s="10">
        <v>2</v>
      </c>
      <c r="B11" s="4"/>
      <c r="C11" s="4"/>
      <c r="D11" s="4"/>
      <c r="E11" s="11" t="s">
        <v>20</v>
      </c>
      <c r="F11" s="13">
        <v>875478</v>
      </c>
      <c r="G11" s="14">
        <f t="shared" ref="G11:H11" si="5">SUM(G12,G26,G33,G41,G45,G50,G63,G70,G83,G90,G122)</f>
        <v>1171260</v>
      </c>
      <c r="H11" s="14">
        <f t="shared" si="5"/>
        <v>686230</v>
      </c>
      <c r="I11" s="14">
        <f t="shared" si="0"/>
        <v>485030</v>
      </c>
      <c r="J11" s="4"/>
      <c r="K11" s="9">
        <f t="shared" ref="K11:K110" si="6">H11/G11</f>
        <v>0.58589040861977704</v>
      </c>
    </row>
    <row r="12" spans="1:11" ht="15.75" customHeight="1">
      <c r="A12" s="15"/>
      <c r="B12" s="16">
        <v>1</v>
      </c>
      <c r="C12" s="4"/>
      <c r="D12" s="4"/>
      <c r="E12" s="11" t="s">
        <v>21</v>
      </c>
      <c r="F12" s="13">
        <v>21946</v>
      </c>
      <c r="G12" s="14">
        <f>SUM(G13,G16,G15,G20)</f>
        <v>52250</v>
      </c>
      <c r="H12" s="14">
        <f>SUM(H13,H15,H16)</f>
        <v>8833</v>
      </c>
      <c r="I12" s="14">
        <f t="shared" si="0"/>
        <v>43417</v>
      </c>
      <c r="J12" s="4"/>
      <c r="K12" s="9">
        <f t="shared" si="6"/>
        <v>0.16905263157894737</v>
      </c>
    </row>
    <row r="13" spans="1:11" ht="15.75" customHeight="1">
      <c r="A13" s="15"/>
      <c r="B13" s="4"/>
      <c r="C13" s="16">
        <v>1</v>
      </c>
      <c r="D13" s="16"/>
      <c r="E13" s="19" t="s">
        <v>22</v>
      </c>
      <c r="F13" s="20"/>
      <c r="G13" s="17">
        <v>2100</v>
      </c>
      <c r="H13" s="17">
        <v>2100</v>
      </c>
      <c r="I13" s="14">
        <f t="shared" si="0"/>
        <v>0</v>
      </c>
      <c r="J13" s="4"/>
      <c r="K13" s="9">
        <f t="shared" si="6"/>
        <v>1</v>
      </c>
    </row>
    <row r="14" spans="1:11" ht="15.75" customHeight="1">
      <c r="A14" s="15"/>
      <c r="B14" s="4"/>
      <c r="C14" s="4"/>
      <c r="D14" s="4">
        <v>1</v>
      </c>
      <c r="E14" s="21" t="s">
        <v>23</v>
      </c>
      <c r="F14" s="21"/>
      <c r="G14" s="17">
        <v>2100</v>
      </c>
      <c r="H14" s="17">
        <v>2100</v>
      </c>
      <c r="I14" s="17">
        <v>0</v>
      </c>
      <c r="J14" s="4"/>
      <c r="K14" s="9">
        <f t="shared" si="6"/>
        <v>1</v>
      </c>
    </row>
    <row r="15" spans="1:11" ht="15.75" customHeight="1">
      <c r="A15" s="15"/>
      <c r="B15" s="4"/>
      <c r="C15" s="4">
        <v>2</v>
      </c>
      <c r="D15" s="4"/>
      <c r="E15" s="19" t="s">
        <v>24</v>
      </c>
      <c r="F15" s="21"/>
      <c r="G15" s="22">
        <v>14400</v>
      </c>
      <c r="H15" s="22">
        <v>6733</v>
      </c>
      <c r="I15" s="14">
        <f t="shared" ref="I15:I19" si="7">G15-H15</f>
        <v>7667</v>
      </c>
      <c r="J15" s="23"/>
      <c r="K15" s="9">
        <f t="shared" si="6"/>
        <v>0.46756944444444443</v>
      </c>
    </row>
    <row r="16" spans="1:11" ht="15.75" customHeight="1">
      <c r="A16" s="15"/>
      <c r="B16" s="4"/>
      <c r="C16" s="4">
        <v>3</v>
      </c>
      <c r="D16" s="4"/>
      <c r="E16" s="19" t="s">
        <v>25</v>
      </c>
      <c r="F16" s="21"/>
      <c r="G16" s="22">
        <v>8200</v>
      </c>
      <c r="H16" s="21">
        <f>SUM(H17:H19)</f>
        <v>0</v>
      </c>
      <c r="I16" s="14">
        <f t="shared" si="7"/>
        <v>8200</v>
      </c>
      <c r="J16" s="4"/>
      <c r="K16" s="9">
        <f t="shared" si="6"/>
        <v>0</v>
      </c>
    </row>
    <row r="17" spans="1:11" ht="15.75" customHeight="1">
      <c r="A17" s="15"/>
      <c r="B17" s="4"/>
      <c r="C17" s="4"/>
      <c r="D17" s="4">
        <v>1</v>
      </c>
      <c r="E17" s="11" t="s">
        <v>26</v>
      </c>
      <c r="F17" s="21"/>
      <c r="G17" s="22">
        <v>4200</v>
      </c>
      <c r="H17" s="22">
        <v>0</v>
      </c>
      <c r="I17" s="14">
        <f t="shared" si="7"/>
        <v>4200</v>
      </c>
      <c r="J17" s="4"/>
      <c r="K17" s="9">
        <f t="shared" si="6"/>
        <v>0</v>
      </c>
    </row>
    <row r="18" spans="1:11" ht="15.75" customHeight="1">
      <c r="A18" s="15"/>
      <c r="B18" s="4"/>
      <c r="C18" s="4"/>
      <c r="D18" s="4">
        <v>2</v>
      </c>
      <c r="E18" s="19" t="s">
        <v>27</v>
      </c>
      <c r="F18" s="21"/>
      <c r="G18" s="22">
        <v>1000</v>
      </c>
      <c r="H18" s="22">
        <v>0</v>
      </c>
      <c r="I18" s="14">
        <f t="shared" si="7"/>
        <v>1000</v>
      </c>
      <c r="J18" s="4"/>
      <c r="K18" s="9">
        <f t="shared" si="6"/>
        <v>0</v>
      </c>
    </row>
    <row r="19" spans="1:11" ht="15.75" customHeight="1">
      <c r="A19" s="15"/>
      <c r="B19" s="4"/>
      <c r="C19" s="4"/>
      <c r="D19" s="4">
        <v>3</v>
      </c>
      <c r="E19" s="19" t="s">
        <v>28</v>
      </c>
      <c r="F19" s="21"/>
      <c r="G19" s="22">
        <v>3000</v>
      </c>
      <c r="H19" s="22">
        <v>0</v>
      </c>
      <c r="I19" s="14">
        <f t="shared" si="7"/>
        <v>3000</v>
      </c>
      <c r="J19" s="4"/>
      <c r="K19" s="9">
        <f t="shared" si="6"/>
        <v>0</v>
      </c>
    </row>
    <row r="20" spans="1:11" ht="15.75" customHeight="1">
      <c r="A20" s="15"/>
      <c r="B20" s="4"/>
      <c r="C20" s="24">
        <v>4</v>
      </c>
      <c r="D20" s="4"/>
      <c r="E20" s="19" t="s">
        <v>29</v>
      </c>
      <c r="F20" s="21"/>
      <c r="G20" s="22">
        <f>SUM(G21:G25)</f>
        <v>27550</v>
      </c>
      <c r="H20" s="22">
        <v>0</v>
      </c>
      <c r="I20" s="22">
        <f>SUM(I21:I25)</f>
        <v>27550</v>
      </c>
      <c r="J20" s="4"/>
      <c r="K20" s="9">
        <f t="shared" si="6"/>
        <v>0</v>
      </c>
    </row>
    <row r="21" spans="1:11" ht="15.75" customHeight="1">
      <c r="A21" s="15"/>
      <c r="B21" s="4"/>
      <c r="C21" s="4"/>
      <c r="D21" s="24">
        <v>1</v>
      </c>
      <c r="E21" s="19" t="s">
        <v>30</v>
      </c>
      <c r="F21" s="21"/>
      <c r="G21" s="22">
        <v>24750</v>
      </c>
      <c r="H21" s="22">
        <v>0</v>
      </c>
      <c r="I21" s="22">
        <v>24750</v>
      </c>
      <c r="J21" s="4"/>
      <c r="K21" s="9">
        <f t="shared" si="6"/>
        <v>0</v>
      </c>
    </row>
    <row r="22" spans="1:11" ht="15.75" customHeight="1">
      <c r="A22" s="15"/>
      <c r="B22" s="4"/>
      <c r="C22" s="4"/>
      <c r="D22" s="24">
        <v>2</v>
      </c>
      <c r="E22" s="19" t="s">
        <v>31</v>
      </c>
      <c r="F22" s="21"/>
      <c r="G22" s="22">
        <v>250</v>
      </c>
      <c r="H22" s="22">
        <v>0</v>
      </c>
      <c r="I22" s="22">
        <v>250</v>
      </c>
      <c r="J22" s="4"/>
      <c r="K22" s="9">
        <f t="shared" si="6"/>
        <v>0</v>
      </c>
    </row>
    <row r="23" spans="1:11" ht="15.75" customHeight="1">
      <c r="A23" s="15"/>
      <c r="B23" s="4"/>
      <c r="C23" s="4"/>
      <c r="D23" s="24">
        <v>3</v>
      </c>
      <c r="E23" s="19" t="s">
        <v>32</v>
      </c>
      <c r="F23" s="21"/>
      <c r="G23" s="22">
        <v>1500</v>
      </c>
      <c r="H23" s="22">
        <v>0</v>
      </c>
      <c r="I23" s="22">
        <v>1500</v>
      </c>
      <c r="J23" s="4"/>
      <c r="K23" s="9">
        <f t="shared" si="6"/>
        <v>0</v>
      </c>
    </row>
    <row r="24" spans="1:11" ht="15.75" customHeight="1">
      <c r="A24" s="15"/>
      <c r="B24" s="4"/>
      <c r="C24" s="4"/>
      <c r="D24" s="24">
        <v>4</v>
      </c>
      <c r="E24" s="19" t="s">
        <v>33</v>
      </c>
      <c r="F24" s="21"/>
      <c r="G24" s="22">
        <v>800</v>
      </c>
      <c r="H24" s="22">
        <v>0</v>
      </c>
      <c r="I24" s="22">
        <v>800</v>
      </c>
      <c r="J24" s="4"/>
      <c r="K24" s="9">
        <f t="shared" si="6"/>
        <v>0</v>
      </c>
    </row>
    <row r="25" spans="1:11" ht="15.75" customHeight="1">
      <c r="A25" s="15"/>
      <c r="B25" s="4"/>
      <c r="C25" s="4"/>
      <c r="D25" s="24">
        <v>5</v>
      </c>
      <c r="E25" s="19" t="s">
        <v>34</v>
      </c>
      <c r="F25" s="21"/>
      <c r="G25" s="22">
        <v>250</v>
      </c>
      <c r="H25" s="22">
        <v>0</v>
      </c>
      <c r="I25" s="22">
        <v>250</v>
      </c>
      <c r="J25" s="4"/>
      <c r="K25" s="9">
        <f t="shared" si="6"/>
        <v>0</v>
      </c>
    </row>
    <row r="26" spans="1:11" ht="15.75" customHeight="1">
      <c r="A26" s="15"/>
      <c r="B26" s="4">
        <v>2</v>
      </c>
      <c r="C26" s="4"/>
      <c r="D26" s="4"/>
      <c r="E26" s="11" t="s">
        <v>35</v>
      </c>
      <c r="F26" s="22">
        <v>0</v>
      </c>
      <c r="G26" s="21">
        <f>SUM(G27,G30)</f>
        <v>24800</v>
      </c>
      <c r="H26" s="21">
        <f>SUM(H27,H30,)</f>
        <v>20515</v>
      </c>
      <c r="I26" s="14">
        <f t="shared" ref="I26:I60" si="8">G26-H26</f>
        <v>4285</v>
      </c>
      <c r="J26" s="4"/>
      <c r="K26" s="9">
        <f t="shared" si="6"/>
        <v>0.82721774193548392</v>
      </c>
    </row>
    <row r="27" spans="1:11" ht="15.75" customHeight="1">
      <c r="A27" s="15"/>
      <c r="B27" s="4"/>
      <c r="C27" s="4">
        <v>1</v>
      </c>
      <c r="D27" s="4"/>
      <c r="E27" s="19" t="s">
        <v>36</v>
      </c>
      <c r="F27" s="21"/>
      <c r="G27" s="22">
        <v>21800</v>
      </c>
      <c r="H27" s="21">
        <f>SUM(H28:H29)</f>
        <v>18015</v>
      </c>
      <c r="I27" s="14">
        <f t="shared" si="8"/>
        <v>3785</v>
      </c>
      <c r="J27" s="4"/>
      <c r="K27" s="9">
        <f t="shared" si="6"/>
        <v>0.82637614678899085</v>
      </c>
    </row>
    <row r="28" spans="1:11" ht="15.75" customHeight="1">
      <c r="A28" s="15"/>
      <c r="B28" s="4"/>
      <c r="C28" s="4"/>
      <c r="D28" s="4">
        <v>1</v>
      </c>
      <c r="E28" s="11" t="s">
        <v>37</v>
      </c>
      <c r="F28" s="21"/>
      <c r="G28" s="22">
        <v>21000</v>
      </c>
      <c r="H28" s="22">
        <v>17640</v>
      </c>
      <c r="I28" s="14">
        <f t="shared" si="8"/>
        <v>3360</v>
      </c>
      <c r="J28" s="4"/>
      <c r="K28" s="9">
        <f t="shared" si="6"/>
        <v>0.84</v>
      </c>
    </row>
    <row r="29" spans="1:11" ht="15.75" customHeight="1">
      <c r="A29" s="15"/>
      <c r="B29" s="4"/>
      <c r="C29" s="4"/>
      <c r="D29" s="4">
        <v>2</v>
      </c>
      <c r="E29" s="19" t="s">
        <v>38</v>
      </c>
      <c r="F29" s="21"/>
      <c r="G29" s="22">
        <v>800</v>
      </c>
      <c r="H29" s="22">
        <v>375</v>
      </c>
      <c r="I29" s="14">
        <f t="shared" si="8"/>
        <v>425</v>
      </c>
      <c r="J29" s="4"/>
      <c r="K29" s="9">
        <f t="shared" si="6"/>
        <v>0.46875</v>
      </c>
    </row>
    <row r="30" spans="1:11" ht="15.75" customHeight="1">
      <c r="A30" s="15"/>
      <c r="B30" s="4"/>
      <c r="C30" s="4">
        <v>2</v>
      </c>
      <c r="D30" s="4"/>
      <c r="E30" s="19" t="s">
        <v>39</v>
      </c>
      <c r="F30" s="21"/>
      <c r="G30" s="21">
        <f t="shared" ref="G30:H30" si="9">SUM(G31:G32)</f>
        <v>3000</v>
      </c>
      <c r="H30" s="21">
        <f t="shared" si="9"/>
        <v>2500</v>
      </c>
      <c r="I30" s="14">
        <f t="shared" si="8"/>
        <v>500</v>
      </c>
      <c r="J30" s="4"/>
      <c r="K30" s="9">
        <f t="shared" si="6"/>
        <v>0.83333333333333337</v>
      </c>
    </row>
    <row r="31" spans="1:11" ht="15.75" customHeight="1">
      <c r="A31" s="15"/>
      <c r="B31" s="4"/>
      <c r="C31" s="4"/>
      <c r="D31" s="4">
        <v>1</v>
      </c>
      <c r="E31" s="11" t="s">
        <v>40</v>
      </c>
      <c r="F31" s="21"/>
      <c r="G31" s="22">
        <v>1800</v>
      </c>
      <c r="H31" s="22">
        <v>2130</v>
      </c>
      <c r="I31" s="14">
        <f t="shared" si="8"/>
        <v>-330</v>
      </c>
      <c r="J31" s="4"/>
      <c r="K31" s="9">
        <f t="shared" si="6"/>
        <v>1.1833333333333333</v>
      </c>
    </row>
    <row r="32" spans="1:11" ht="15.75" customHeight="1">
      <c r="A32" s="15"/>
      <c r="B32" s="4"/>
      <c r="C32" s="4"/>
      <c r="D32" s="4">
        <v>2</v>
      </c>
      <c r="E32" s="11" t="s">
        <v>41</v>
      </c>
      <c r="F32" s="21"/>
      <c r="G32" s="22">
        <v>1200</v>
      </c>
      <c r="H32" s="22">
        <v>370</v>
      </c>
      <c r="I32" s="14">
        <f t="shared" si="8"/>
        <v>830</v>
      </c>
      <c r="J32" s="4"/>
      <c r="K32" s="9">
        <f t="shared" si="6"/>
        <v>0.30833333333333335</v>
      </c>
    </row>
    <row r="33" spans="1:11" ht="15.75" customHeight="1">
      <c r="A33" s="15"/>
      <c r="B33" s="4">
        <v>3</v>
      </c>
      <c r="C33" s="4"/>
      <c r="D33" s="4"/>
      <c r="E33" s="11" t="s">
        <v>42</v>
      </c>
      <c r="F33" s="22">
        <v>110673</v>
      </c>
      <c r="G33" s="26">
        <f>SUM(G34,G38)</f>
        <v>44500</v>
      </c>
      <c r="H33" s="22">
        <v>32000</v>
      </c>
      <c r="I33" s="14">
        <f t="shared" si="8"/>
        <v>12500</v>
      </c>
      <c r="J33" s="4"/>
      <c r="K33" s="27">
        <f t="shared" si="6"/>
        <v>0.7191011235955056</v>
      </c>
    </row>
    <row r="34" spans="1:11" ht="15.75" customHeight="1">
      <c r="A34" s="15"/>
      <c r="B34" s="4"/>
      <c r="C34" s="4">
        <v>1</v>
      </c>
      <c r="D34" s="4"/>
      <c r="E34" s="19" t="s">
        <v>43</v>
      </c>
      <c r="F34" s="21"/>
      <c r="G34" s="21">
        <f t="shared" ref="G34:H34" si="10">SUM(G35:G37)</f>
        <v>16000</v>
      </c>
      <c r="H34" s="21">
        <f t="shared" si="10"/>
        <v>4000</v>
      </c>
      <c r="I34" s="14">
        <f t="shared" si="8"/>
        <v>12000</v>
      </c>
      <c r="J34" s="4"/>
      <c r="K34" s="9">
        <f t="shared" si="6"/>
        <v>0.25</v>
      </c>
    </row>
    <row r="35" spans="1:11" ht="15.75" customHeight="1">
      <c r="A35" s="15"/>
      <c r="B35" s="4"/>
      <c r="C35" s="4"/>
      <c r="D35" s="4">
        <v>1</v>
      </c>
      <c r="E35" s="19" t="s">
        <v>44</v>
      </c>
      <c r="F35" s="21"/>
      <c r="G35" s="22">
        <v>4800</v>
      </c>
      <c r="H35" s="22">
        <v>4000</v>
      </c>
      <c r="I35" s="14">
        <f t="shared" si="8"/>
        <v>800</v>
      </c>
      <c r="J35" s="4"/>
      <c r="K35" s="9">
        <f t="shared" si="6"/>
        <v>0.83333333333333337</v>
      </c>
    </row>
    <row r="36" spans="1:11" ht="15.75" customHeight="1">
      <c r="A36" s="15"/>
      <c r="B36" s="4"/>
      <c r="C36" s="4"/>
      <c r="D36" s="24" t="s">
        <v>45</v>
      </c>
      <c r="E36" s="19" t="s">
        <v>46</v>
      </c>
      <c r="F36" s="21"/>
      <c r="G36" s="22">
        <v>10000</v>
      </c>
      <c r="H36" s="22">
        <v>0</v>
      </c>
      <c r="I36" s="14">
        <f t="shared" si="8"/>
        <v>10000</v>
      </c>
      <c r="J36" s="4"/>
      <c r="K36" s="9">
        <f t="shared" si="6"/>
        <v>0</v>
      </c>
    </row>
    <row r="37" spans="1:11" ht="15.75" customHeight="1">
      <c r="A37" s="15"/>
      <c r="B37" s="4"/>
      <c r="C37" s="4"/>
      <c r="D37" s="24">
        <v>3</v>
      </c>
      <c r="E37" s="19" t="s">
        <v>34</v>
      </c>
      <c r="F37" s="21"/>
      <c r="G37" s="22">
        <v>1200</v>
      </c>
      <c r="H37" s="22">
        <v>0</v>
      </c>
      <c r="I37" s="14">
        <f t="shared" si="8"/>
        <v>1200</v>
      </c>
      <c r="J37" s="4"/>
      <c r="K37" s="9">
        <f t="shared" si="6"/>
        <v>0</v>
      </c>
    </row>
    <row r="38" spans="1:11" ht="15.75" customHeight="1">
      <c r="A38" s="15"/>
      <c r="B38" s="4"/>
      <c r="C38" s="24">
        <v>2</v>
      </c>
      <c r="D38" s="4"/>
      <c r="E38" s="19" t="s">
        <v>47</v>
      </c>
      <c r="F38" s="21"/>
      <c r="G38" s="21">
        <f t="shared" ref="G38:H38" si="11">SUM(G39:G40)</f>
        <v>28500</v>
      </c>
      <c r="H38" s="21">
        <f t="shared" si="11"/>
        <v>28000</v>
      </c>
      <c r="I38" s="14">
        <f t="shared" si="8"/>
        <v>500</v>
      </c>
      <c r="J38" s="4"/>
      <c r="K38" s="9">
        <f t="shared" si="6"/>
        <v>0.98245614035087714</v>
      </c>
    </row>
    <row r="39" spans="1:11" ht="15.75" customHeight="1">
      <c r="A39" s="15"/>
      <c r="B39" s="4"/>
      <c r="C39" s="4"/>
      <c r="D39" s="24">
        <v>1</v>
      </c>
      <c r="E39" s="19" t="s">
        <v>48</v>
      </c>
      <c r="F39" s="21"/>
      <c r="G39" s="22">
        <v>28000</v>
      </c>
      <c r="H39" s="22">
        <v>28000</v>
      </c>
      <c r="I39" s="14">
        <f t="shared" si="8"/>
        <v>0</v>
      </c>
      <c r="J39" s="4"/>
      <c r="K39" s="9">
        <f t="shared" si="6"/>
        <v>1</v>
      </c>
    </row>
    <row r="40" spans="1:11" ht="15.75" customHeight="1">
      <c r="A40" s="15"/>
      <c r="B40" s="4"/>
      <c r="C40" s="4"/>
      <c r="D40" s="24">
        <v>2</v>
      </c>
      <c r="E40" s="19" t="s">
        <v>34</v>
      </c>
      <c r="F40" s="21"/>
      <c r="G40" s="22">
        <v>500</v>
      </c>
      <c r="H40" s="22">
        <v>0</v>
      </c>
      <c r="I40" s="14">
        <f t="shared" si="8"/>
        <v>500</v>
      </c>
      <c r="J40" s="4"/>
      <c r="K40" s="9">
        <f t="shared" si="6"/>
        <v>0</v>
      </c>
    </row>
    <row r="41" spans="1:11" ht="15.75" customHeight="1">
      <c r="A41" s="15"/>
      <c r="B41" s="4">
        <v>4</v>
      </c>
      <c r="C41" s="4"/>
      <c r="D41" s="4"/>
      <c r="E41" s="11" t="s">
        <v>49</v>
      </c>
      <c r="F41" s="22">
        <v>11600</v>
      </c>
      <c r="G41" s="21">
        <f>SUM(G42,A42)</f>
        <v>7500</v>
      </c>
      <c r="H41" s="21">
        <f>SUM(H42)</f>
        <v>4800</v>
      </c>
      <c r="I41" s="14">
        <f t="shared" si="8"/>
        <v>2700</v>
      </c>
      <c r="J41" s="4"/>
      <c r="K41" s="9">
        <f t="shared" si="6"/>
        <v>0.64</v>
      </c>
    </row>
    <row r="42" spans="1:11" ht="15.75" customHeight="1">
      <c r="A42" s="15"/>
      <c r="B42" s="4"/>
      <c r="C42" s="28">
        <v>1</v>
      </c>
      <c r="D42" s="28"/>
      <c r="E42" s="11" t="s">
        <v>50</v>
      </c>
      <c r="F42" s="21"/>
      <c r="G42" s="22">
        <v>7500</v>
      </c>
      <c r="H42" s="21">
        <f>SUM(H43:H44)</f>
        <v>4800</v>
      </c>
      <c r="I42" s="14">
        <f t="shared" si="8"/>
        <v>2700</v>
      </c>
      <c r="J42" s="4"/>
      <c r="K42" s="9">
        <f t="shared" si="6"/>
        <v>0.64</v>
      </c>
    </row>
    <row r="43" spans="1:11" ht="15.75" customHeight="1">
      <c r="A43" s="15"/>
      <c r="B43" s="4"/>
      <c r="C43" s="28"/>
      <c r="D43" s="28">
        <v>1</v>
      </c>
      <c r="E43" s="11" t="s">
        <v>44</v>
      </c>
      <c r="F43" s="21"/>
      <c r="G43" s="22">
        <v>6000</v>
      </c>
      <c r="H43" s="22">
        <v>4800</v>
      </c>
      <c r="I43" s="14">
        <f t="shared" si="8"/>
        <v>1200</v>
      </c>
      <c r="J43" s="4"/>
      <c r="K43" s="9">
        <f t="shared" si="6"/>
        <v>0.8</v>
      </c>
    </row>
    <row r="44" spans="1:11" ht="15.75" customHeight="1">
      <c r="A44" s="15"/>
      <c r="B44" s="4"/>
      <c r="C44" s="28"/>
      <c r="D44" s="29">
        <v>2</v>
      </c>
      <c r="E44" s="11" t="s">
        <v>34</v>
      </c>
      <c r="F44" s="21"/>
      <c r="G44" s="22">
        <v>1500</v>
      </c>
      <c r="H44" s="21">
        <v>0</v>
      </c>
      <c r="I44" s="14">
        <f t="shared" si="8"/>
        <v>1500</v>
      </c>
      <c r="J44" s="4"/>
      <c r="K44" s="9">
        <f t="shared" si="6"/>
        <v>0</v>
      </c>
    </row>
    <row r="45" spans="1:11" ht="15.75" customHeight="1">
      <c r="A45" s="15"/>
      <c r="B45" s="4">
        <v>5</v>
      </c>
      <c r="C45" s="28"/>
      <c r="D45" s="28"/>
      <c r="E45" s="21" t="s">
        <v>51</v>
      </c>
      <c r="F45" s="22">
        <v>0</v>
      </c>
      <c r="G45" s="21">
        <f t="shared" ref="G45:H45" si="12">SUM(G46)</f>
        <v>7750</v>
      </c>
      <c r="H45" s="21">
        <f t="shared" si="12"/>
        <v>3230</v>
      </c>
      <c r="I45" s="14">
        <f t="shared" si="8"/>
        <v>4520</v>
      </c>
      <c r="J45" s="4"/>
      <c r="K45" s="9">
        <f t="shared" si="6"/>
        <v>0.41677419354838707</v>
      </c>
    </row>
    <row r="46" spans="1:11" ht="15.75" customHeight="1">
      <c r="A46" s="15"/>
      <c r="B46" s="4"/>
      <c r="C46" s="28">
        <v>1</v>
      </c>
      <c r="D46" s="28"/>
      <c r="E46" s="22" t="s">
        <v>52</v>
      </c>
      <c r="F46" s="21"/>
      <c r="G46" s="22">
        <v>7750</v>
      </c>
      <c r="H46" s="22">
        <f>SUM(H47:H49)</f>
        <v>3230</v>
      </c>
      <c r="I46" s="14">
        <f t="shared" si="8"/>
        <v>4520</v>
      </c>
      <c r="J46" s="4"/>
      <c r="K46" s="9">
        <f t="shared" si="6"/>
        <v>0.41677419354838707</v>
      </c>
    </row>
    <row r="47" spans="1:11" ht="15.75" customHeight="1">
      <c r="A47" s="15"/>
      <c r="B47" s="4"/>
      <c r="C47" s="28"/>
      <c r="D47" s="28">
        <v>1</v>
      </c>
      <c r="E47" s="22" t="s">
        <v>53</v>
      </c>
      <c r="F47" s="21"/>
      <c r="G47" s="22">
        <v>3150</v>
      </c>
      <c r="H47" s="22">
        <v>3230</v>
      </c>
      <c r="I47" s="14">
        <f t="shared" si="8"/>
        <v>-80</v>
      </c>
      <c r="J47" s="4"/>
      <c r="K47" s="9">
        <f t="shared" si="6"/>
        <v>1.0253968253968253</v>
      </c>
    </row>
    <row r="48" spans="1:11" ht="13">
      <c r="A48" s="15"/>
      <c r="B48" s="4"/>
      <c r="C48" s="28"/>
      <c r="D48" s="28">
        <v>2</v>
      </c>
      <c r="E48" s="22" t="s">
        <v>54</v>
      </c>
      <c r="F48" s="21"/>
      <c r="G48" s="22">
        <v>3600</v>
      </c>
      <c r="H48" s="22">
        <v>0</v>
      </c>
      <c r="I48" s="14">
        <f t="shared" si="8"/>
        <v>3600</v>
      </c>
      <c r="J48" s="4"/>
      <c r="K48" s="9">
        <f t="shared" si="6"/>
        <v>0</v>
      </c>
    </row>
    <row r="49" spans="1:11" ht="13">
      <c r="A49" s="15"/>
      <c r="B49" s="4"/>
      <c r="C49" s="28"/>
      <c r="D49" s="28">
        <v>3</v>
      </c>
      <c r="E49" s="22" t="s">
        <v>34</v>
      </c>
      <c r="F49" s="21"/>
      <c r="G49" s="22">
        <v>1000</v>
      </c>
      <c r="H49" s="22">
        <v>0</v>
      </c>
      <c r="I49" s="14">
        <f t="shared" si="8"/>
        <v>1000</v>
      </c>
      <c r="J49" s="4"/>
      <c r="K49" s="9">
        <f t="shared" si="6"/>
        <v>0</v>
      </c>
    </row>
    <row r="50" spans="1:11" ht="13">
      <c r="A50" s="15"/>
      <c r="B50" s="28">
        <v>6</v>
      </c>
      <c r="C50" s="28"/>
      <c r="D50" s="28"/>
      <c r="E50" s="21" t="s">
        <v>55</v>
      </c>
      <c r="F50" s="22">
        <v>5033</v>
      </c>
      <c r="G50" s="21">
        <f t="shared" ref="G50:H50" si="13">SUM(G51,G56)</f>
        <v>61080</v>
      </c>
      <c r="H50" s="21">
        <f t="shared" si="13"/>
        <v>486</v>
      </c>
      <c r="I50" s="14">
        <f t="shared" si="8"/>
        <v>60594</v>
      </c>
      <c r="J50" s="4"/>
      <c r="K50" s="9">
        <f t="shared" si="6"/>
        <v>7.9567779960707276E-3</v>
      </c>
    </row>
    <row r="51" spans="1:11" ht="13">
      <c r="A51" s="15"/>
      <c r="B51" s="28"/>
      <c r="C51" s="28">
        <v>1</v>
      </c>
      <c r="D51" s="28"/>
      <c r="E51" s="22" t="s">
        <v>56</v>
      </c>
      <c r="F51" s="21"/>
      <c r="G51" s="22">
        <f t="shared" ref="G51:H51" si="14">SUM(G52:G55)</f>
        <v>6450</v>
      </c>
      <c r="H51" s="11">
        <f t="shared" si="14"/>
        <v>0</v>
      </c>
      <c r="I51" s="14">
        <f t="shared" si="8"/>
        <v>6450</v>
      </c>
      <c r="J51" s="4"/>
      <c r="K51" s="9">
        <f t="shared" si="6"/>
        <v>0</v>
      </c>
    </row>
    <row r="52" spans="1:11" ht="13">
      <c r="A52" s="15"/>
      <c r="B52" s="28"/>
      <c r="C52" s="28"/>
      <c r="D52" s="28">
        <v>1</v>
      </c>
      <c r="E52" s="22" t="s">
        <v>57</v>
      </c>
      <c r="F52" s="21"/>
      <c r="G52" s="22">
        <v>2000</v>
      </c>
      <c r="H52" s="11">
        <v>0</v>
      </c>
      <c r="I52" s="14">
        <f t="shared" si="8"/>
        <v>2000</v>
      </c>
      <c r="J52" s="4"/>
      <c r="K52" s="9">
        <f t="shared" si="6"/>
        <v>0</v>
      </c>
    </row>
    <row r="53" spans="1:11" ht="13">
      <c r="A53" s="15"/>
      <c r="B53" s="28"/>
      <c r="C53" s="28"/>
      <c r="D53" s="28">
        <v>2</v>
      </c>
      <c r="E53" s="21" t="s">
        <v>46</v>
      </c>
      <c r="F53" s="21"/>
      <c r="G53" s="21">
        <v>200</v>
      </c>
      <c r="H53" s="11">
        <v>0</v>
      </c>
      <c r="I53" s="14">
        <f t="shared" si="8"/>
        <v>200</v>
      </c>
      <c r="J53" s="4"/>
      <c r="K53" s="9">
        <f t="shared" si="6"/>
        <v>0</v>
      </c>
    </row>
    <row r="54" spans="1:11" ht="13">
      <c r="A54" s="15"/>
      <c r="B54" s="28"/>
      <c r="C54" s="28"/>
      <c r="D54" s="28">
        <v>3</v>
      </c>
      <c r="E54" s="21" t="s">
        <v>34</v>
      </c>
      <c r="F54" s="21"/>
      <c r="G54" s="22">
        <v>250</v>
      </c>
      <c r="H54" s="11">
        <v>0</v>
      </c>
      <c r="I54" s="14">
        <f t="shared" si="8"/>
        <v>250</v>
      </c>
      <c r="J54" s="4"/>
      <c r="K54" s="9">
        <f t="shared" si="6"/>
        <v>0</v>
      </c>
    </row>
    <row r="55" spans="1:11" ht="13">
      <c r="A55" s="15"/>
      <c r="B55" s="28"/>
      <c r="C55" s="28"/>
      <c r="D55" s="28">
        <v>4</v>
      </c>
      <c r="E55" s="21" t="s">
        <v>58</v>
      </c>
      <c r="F55" s="21"/>
      <c r="G55" s="22">
        <v>4000</v>
      </c>
      <c r="H55" s="11">
        <v>0</v>
      </c>
      <c r="I55" s="14">
        <f t="shared" si="8"/>
        <v>4000</v>
      </c>
      <c r="J55" s="4"/>
      <c r="K55" s="9">
        <f t="shared" si="6"/>
        <v>0</v>
      </c>
    </row>
    <row r="56" spans="1:11" ht="13">
      <c r="A56" s="15"/>
      <c r="B56" s="28"/>
      <c r="C56" s="28">
        <v>2</v>
      </c>
      <c r="D56" s="28"/>
      <c r="E56" s="21" t="s">
        <v>59</v>
      </c>
      <c r="F56" s="21"/>
      <c r="G56" s="21">
        <f>SUM(G57:G62)</f>
        <v>54630</v>
      </c>
      <c r="H56" s="21">
        <f>SUM(H57:H60)</f>
        <v>486</v>
      </c>
      <c r="I56" s="14">
        <f t="shared" si="8"/>
        <v>54144</v>
      </c>
      <c r="J56" s="4"/>
      <c r="K56" s="9">
        <f t="shared" si="6"/>
        <v>8.8962108731466226E-3</v>
      </c>
    </row>
    <row r="57" spans="1:11" ht="13">
      <c r="A57" s="15"/>
      <c r="B57" s="28"/>
      <c r="C57" s="28"/>
      <c r="D57" s="28">
        <v>1</v>
      </c>
      <c r="E57" s="21" t="s">
        <v>60</v>
      </c>
      <c r="F57" s="21"/>
      <c r="G57" s="22">
        <v>30000</v>
      </c>
      <c r="H57" s="22">
        <v>486</v>
      </c>
      <c r="I57" s="14">
        <f t="shared" si="8"/>
        <v>29514</v>
      </c>
      <c r="J57" s="4"/>
      <c r="K57" s="9">
        <f t="shared" si="6"/>
        <v>1.6199999999999999E-2</v>
      </c>
    </row>
    <row r="58" spans="1:11" ht="13">
      <c r="A58" s="15"/>
      <c r="B58" s="28"/>
      <c r="C58" s="28"/>
      <c r="D58" s="28">
        <v>2</v>
      </c>
      <c r="E58" s="21" t="s">
        <v>61</v>
      </c>
      <c r="F58" s="21"/>
      <c r="G58" s="22">
        <v>12000</v>
      </c>
      <c r="H58" s="22">
        <v>0</v>
      </c>
      <c r="I58" s="14">
        <f t="shared" si="8"/>
        <v>12000</v>
      </c>
      <c r="J58" s="4"/>
      <c r="K58" s="9">
        <f t="shared" si="6"/>
        <v>0</v>
      </c>
    </row>
    <row r="59" spans="1:11" ht="13">
      <c r="A59" s="15"/>
      <c r="B59" s="28"/>
      <c r="C59" s="28"/>
      <c r="D59" s="28">
        <v>3</v>
      </c>
      <c r="E59" s="22" t="s">
        <v>62</v>
      </c>
      <c r="F59" s="21"/>
      <c r="G59" s="22">
        <v>2400</v>
      </c>
      <c r="H59" s="22">
        <v>0</v>
      </c>
      <c r="I59" s="14">
        <f t="shared" si="8"/>
        <v>2400</v>
      </c>
      <c r="J59" s="4"/>
      <c r="K59" s="9">
        <f t="shared" si="6"/>
        <v>0</v>
      </c>
    </row>
    <row r="60" spans="1:11" ht="13">
      <c r="A60" s="15"/>
      <c r="B60" s="28"/>
      <c r="C60" s="28"/>
      <c r="D60" s="28">
        <v>4</v>
      </c>
      <c r="E60" s="22" t="s">
        <v>63</v>
      </c>
      <c r="F60" s="21"/>
      <c r="G60" s="22">
        <v>4000</v>
      </c>
      <c r="H60" s="22">
        <v>0</v>
      </c>
      <c r="I60" s="14">
        <f t="shared" si="8"/>
        <v>4000</v>
      </c>
      <c r="J60" s="4"/>
      <c r="K60" s="9">
        <f t="shared" si="6"/>
        <v>0</v>
      </c>
    </row>
    <row r="61" spans="1:11" ht="13">
      <c r="A61" s="15"/>
      <c r="B61" s="28"/>
      <c r="C61" s="28"/>
      <c r="D61" s="29">
        <v>5</v>
      </c>
      <c r="E61" s="22" t="s">
        <v>64</v>
      </c>
      <c r="F61" s="21"/>
      <c r="G61" s="22">
        <v>2100</v>
      </c>
      <c r="H61" s="22">
        <v>0</v>
      </c>
      <c r="I61" s="17">
        <v>2100</v>
      </c>
      <c r="J61" s="4"/>
      <c r="K61" s="9">
        <f t="shared" si="6"/>
        <v>0</v>
      </c>
    </row>
    <row r="62" spans="1:11" ht="13">
      <c r="A62" s="15"/>
      <c r="B62" s="4"/>
      <c r="C62" s="28"/>
      <c r="D62" s="29">
        <v>6</v>
      </c>
      <c r="E62" s="22" t="s">
        <v>65</v>
      </c>
      <c r="F62" s="21"/>
      <c r="G62" s="22">
        <v>4130</v>
      </c>
      <c r="H62" s="22">
        <v>0</v>
      </c>
      <c r="I62" s="17">
        <v>4130</v>
      </c>
      <c r="J62" s="4"/>
      <c r="K62" s="9">
        <f t="shared" si="6"/>
        <v>0</v>
      </c>
    </row>
    <row r="63" spans="1:11" ht="13">
      <c r="A63" s="15"/>
      <c r="B63" s="4">
        <v>7</v>
      </c>
      <c r="C63" s="28"/>
      <c r="D63" s="28"/>
      <c r="E63" s="21" t="s">
        <v>66</v>
      </c>
      <c r="F63" s="22">
        <v>0</v>
      </c>
      <c r="G63" s="21">
        <f t="shared" ref="G63:H63" si="15">SUM(G64,G68)</f>
        <v>2130</v>
      </c>
      <c r="H63" s="21">
        <f t="shared" si="15"/>
        <v>482</v>
      </c>
      <c r="I63" s="14">
        <f t="shared" ref="I63:I97" si="16">G63-H63</f>
        <v>1648</v>
      </c>
      <c r="J63" s="4"/>
      <c r="K63" s="9">
        <f t="shared" si="6"/>
        <v>0.22629107981220659</v>
      </c>
    </row>
    <row r="64" spans="1:11" ht="13">
      <c r="A64" s="15"/>
      <c r="B64" s="4"/>
      <c r="C64" s="28">
        <v>1</v>
      </c>
      <c r="D64" s="28"/>
      <c r="E64" s="22" t="s">
        <v>67</v>
      </c>
      <c r="F64" s="21"/>
      <c r="G64" s="21">
        <f t="shared" ref="G64:H64" si="17">SUM(G65:G67)</f>
        <v>630</v>
      </c>
      <c r="H64" s="21">
        <f t="shared" si="17"/>
        <v>482</v>
      </c>
      <c r="I64" s="14">
        <f t="shared" si="16"/>
        <v>148</v>
      </c>
      <c r="J64" s="4"/>
      <c r="K64" s="9">
        <f t="shared" si="6"/>
        <v>0.76507936507936503</v>
      </c>
    </row>
    <row r="65" spans="1:11" ht="13">
      <c r="A65" s="15"/>
      <c r="B65" s="4"/>
      <c r="C65" s="28"/>
      <c r="D65" s="28">
        <v>1</v>
      </c>
      <c r="E65" s="22" t="s">
        <v>68</v>
      </c>
      <c r="F65" s="21"/>
      <c r="G65" s="22">
        <v>150</v>
      </c>
      <c r="H65" s="22">
        <v>122</v>
      </c>
      <c r="I65" s="14">
        <f t="shared" si="16"/>
        <v>28</v>
      </c>
      <c r="J65" s="4"/>
      <c r="K65" s="9">
        <f t="shared" si="6"/>
        <v>0.81333333333333335</v>
      </c>
    </row>
    <row r="66" spans="1:11" ht="13">
      <c r="A66" s="15"/>
      <c r="B66" s="4"/>
      <c r="C66" s="28"/>
      <c r="D66" s="28">
        <v>2</v>
      </c>
      <c r="E66" s="22" t="s">
        <v>69</v>
      </c>
      <c r="F66" s="21"/>
      <c r="G66" s="22">
        <v>80</v>
      </c>
      <c r="H66" s="21">
        <v>0</v>
      </c>
      <c r="I66" s="14">
        <f t="shared" si="16"/>
        <v>80</v>
      </c>
      <c r="J66" s="4"/>
      <c r="K66" s="9">
        <f t="shared" si="6"/>
        <v>0</v>
      </c>
    </row>
    <row r="67" spans="1:11" ht="13">
      <c r="A67" s="15"/>
      <c r="B67" s="4"/>
      <c r="C67" s="28"/>
      <c r="D67" s="28">
        <v>3</v>
      </c>
      <c r="E67" s="22" t="s">
        <v>70</v>
      </c>
      <c r="F67" s="21"/>
      <c r="G67" s="22">
        <v>400</v>
      </c>
      <c r="H67" s="22">
        <v>360</v>
      </c>
      <c r="I67" s="14">
        <f t="shared" si="16"/>
        <v>40</v>
      </c>
      <c r="J67" s="4"/>
      <c r="K67" s="9">
        <f t="shared" si="6"/>
        <v>0.9</v>
      </c>
    </row>
    <row r="68" spans="1:11" ht="13">
      <c r="A68" s="15"/>
      <c r="B68" s="4"/>
      <c r="C68" s="4">
        <v>2</v>
      </c>
      <c r="D68" s="4"/>
      <c r="E68" s="22" t="s">
        <v>71</v>
      </c>
      <c r="F68" s="21"/>
      <c r="G68" s="21">
        <f>SUM(G69)</f>
        <v>1500</v>
      </c>
      <c r="H68" s="22">
        <v>0</v>
      </c>
      <c r="I68" s="14">
        <f t="shared" si="16"/>
        <v>1500</v>
      </c>
      <c r="J68" s="4"/>
      <c r="K68" s="9">
        <f t="shared" si="6"/>
        <v>0</v>
      </c>
    </row>
    <row r="69" spans="1:11" ht="13">
      <c r="A69" s="15"/>
      <c r="B69" s="4"/>
      <c r="C69" s="4"/>
      <c r="D69" s="4">
        <v>1</v>
      </c>
      <c r="E69" s="22" t="s">
        <v>41</v>
      </c>
      <c r="F69" s="21"/>
      <c r="G69" s="22">
        <v>1500</v>
      </c>
      <c r="H69" s="22">
        <v>0</v>
      </c>
      <c r="I69" s="14">
        <f t="shared" si="16"/>
        <v>1500</v>
      </c>
      <c r="J69" s="4"/>
      <c r="K69" s="9">
        <f t="shared" si="6"/>
        <v>0</v>
      </c>
    </row>
    <row r="70" spans="1:11" ht="13">
      <c r="A70" s="15"/>
      <c r="B70" s="28">
        <v>8</v>
      </c>
      <c r="C70" s="28"/>
      <c r="D70" s="28"/>
      <c r="E70" s="21" t="s">
        <v>72</v>
      </c>
      <c r="F70" s="22">
        <v>338852</v>
      </c>
      <c r="G70" s="21">
        <f>SUM(G71,G75,G78,)</f>
        <v>383500</v>
      </c>
      <c r="H70" s="21">
        <f>SUM(H71,H75,H78)</f>
        <v>359006</v>
      </c>
      <c r="I70" s="14">
        <f t="shared" si="16"/>
        <v>24494</v>
      </c>
      <c r="J70" s="4"/>
      <c r="K70" s="9">
        <f t="shared" si="6"/>
        <v>0.93613037809647981</v>
      </c>
    </row>
    <row r="71" spans="1:11" ht="13">
      <c r="A71" s="15"/>
      <c r="B71" s="28"/>
      <c r="C71" s="28">
        <v>1</v>
      </c>
      <c r="D71" s="28"/>
      <c r="E71" s="22" t="s">
        <v>73</v>
      </c>
      <c r="F71" s="21"/>
      <c r="G71" s="22">
        <v>52500</v>
      </c>
      <c r="H71" s="21">
        <f>SUM(H72:H74)</f>
        <v>51406</v>
      </c>
      <c r="I71" s="14">
        <f t="shared" si="16"/>
        <v>1094</v>
      </c>
      <c r="J71" s="4"/>
      <c r="K71" s="9">
        <f t="shared" si="6"/>
        <v>0.97916190476190479</v>
      </c>
    </row>
    <row r="72" spans="1:11" ht="13">
      <c r="A72" s="15"/>
      <c r="B72" s="28"/>
      <c r="C72" s="28"/>
      <c r="D72" s="28">
        <v>1</v>
      </c>
      <c r="E72" s="21" t="s">
        <v>74</v>
      </c>
      <c r="F72" s="21"/>
      <c r="G72" s="22">
        <v>50000</v>
      </c>
      <c r="H72" s="22">
        <v>50000</v>
      </c>
      <c r="I72" s="14">
        <f t="shared" si="16"/>
        <v>0</v>
      </c>
      <c r="J72" s="4"/>
      <c r="K72" s="9">
        <f t="shared" si="6"/>
        <v>1</v>
      </c>
    </row>
    <row r="73" spans="1:11" ht="13">
      <c r="A73" s="15"/>
      <c r="B73" s="28"/>
      <c r="C73" s="28"/>
      <c r="D73" s="28">
        <v>2</v>
      </c>
      <c r="E73" s="22" t="s">
        <v>75</v>
      </c>
      <c r="F73" s="21"/>
      <c r="G73" s="22">
        <v>2000</v>
      </c>
      <c r="H73" s="22">
        <v>1140</v>
      </c>
      <c r="I73" s="14">
        <f t="shared" si="16"/>
        <v>860</v>
      </c>
      <c r="J73" s="4"/>
      <c r="K73" s="9">
        <f t="shared" si="6"/>
        <v>0.56999999999999995</v>
      </c>
    </row>
    <row r="74" spans="1:11" ht="13">
      <c r="A74" s="15"/>
      <c r="B74" s="28"/>
      <c r="C74" s="28"/>
      <c r="D74" s="28">
        <v>3</v>
      </c>
      <c r="E74" s="21" t="s">
        <v>34</v>
      </c>
      <c r="F74" s="21"/>
      <c r="G74" s="22">
        <v>500</v>
      </c>
      <c r="H74" s="22">
        <v>266</v>
      </c>
      <c r="I74" s="14">
        <f t="shared" si="16"/>
        <v>234</v>
      </c>
      <c r="J74" s="4"/>
      <c r="K74" s="9">
        <f t="shared" si="6"/>
        <v>0.53200000000000003</v>
      </c>
    </row>
    <row r="75" spans="1:11" ht="13">
      <c r="A75" s="15"/>
      <c r="B75" s="28"/>
      <c r="C75" s="28">
        <v>2</v>
      </c>
      <c r="D75" s="28"/>
      <c r="E75" s="22" t="s">
        <v>76</v>
      </c>
      <c r="F75" s="21"/>
      <c r="G75" s="22">
        <v>302000</v>
      </c>
      <c r="H75" s="21">
        <f>SUM(H76:H77)</f>
        <v>301064</v>
      </c>
      <c r="I75" s="14">
        <f t="shared" si="16"/>
        <v>936</v>
      </c>
      <c r="J75" s="4"/>
      <c r="K75" s="9">
        <f t="shared" si="6"/>
        <v>0.99690066225165563</v>
      </c>
    </row>
    <row r="76" spans="1:11" ht="13">
      <c r="A76" s="15"/>
      <c r="B76" s="28"/>
      <c r="C76" s="28"/>
      <c r="D76" s="28">
        <v>1</v>
      </c>
      <c r="E76" s="22" t="s">
        <v>77</v>
      </c>
      <c r="F76" s="21"/>
      <c r="G76" s="22">
        <v>300000</v>
      </c>
      <c r="H76" s="22">
        <v>300000</v>
      </c>
      <c r="I76" s="14">
        <f t="shared" si="16"/>
        <v>0</v>
      </c>
      <c r="J76" s="4"/>
      <c r="K76" s="9">
        <f t="shared" si="6"/>
        <v>1</v>
      </c>
    </row>
    <row r="77" spans="1:11" ht="13">
      <c r="A77" s="15"/>
      <c r="B77" s="28"/>
      <c r="C77" s="28"/>
      <c r="D77" s="28">
        <v>2</v>
      </c>
      <c r="E77" s="21" t="s">
        <v>34</v>
      </c>
      <c r="F77" s="21"/>
      <c r="G77" s="22">
        <v>2000</v>
      </c>
      <c r="H77" s="22">
        <v>1064</v>
      </c>
      <c r="I77" s="14">
        <f t="shared" si="16"/>
        <v>936</v>
      </c>
      <c r="J77" s="4"/>
      <c r="K77" s="9">
        <f t="shared" si="6"/>
        <v>0.53200000000000003</v>
      </c>
    </row>
    <row r="78" spans="1:11" ht="13">
      <c r="A78" s="15"/>
      <c r="B78" s="28"/>
      <c r="C78" s="28">
        <v>3</v>
      </c>
      <c r="D78" s="28"/>
      <c r="E78" s="22" t="s">
        <v>78</v>
      </c>
      <c r="F78" s="21"/>
      <c r="G78" s="21">
        <f t="shared" ref="G78:H78" si="18">SUM(G79:G82)</f>
        <v>29000</v>
      </c>
      <c r="H78" s="21">
        <f t="shared" si="18"/>
        <v>6536</v>
      </c>
      <c r="I78" s="14">
        <f t="shared" si="16"/>
        <v>22464</v>
      </c>
      <c r="J78" s="4"/>
      <c r="K78" s="9">
        <f t="shared" si="6"/>
        <v>0.22537931034482758</v>
      </c>
    </row>
    <row r="79" spans="1:11" ht="13">
      <c r="A79" s="15"/>
      <c r="B79" s="28"/>
      <c r="C79" s="28"/>
      <c r="D79" s="28">
        <v>1</v>
      </c>
      <c r="E79" s="22" t="s">
        <v>79</v>
      </c>
      <c r="F79" s="21"/>
      <c r="G79" s="22">
        <v>20000</v>
      </c>
      <c r="H79" s="22">
        <v>0</v>
      </c>
      <c r="I79" s="14">
        <f t="shared" si="16"/>
        <v>20000</v>
      </c>
      <c r="J79" s="4"/>
      <c r="K79" s="9">
        <f t="shared" si="6"/>
        <v>0</v>
      </c>
    </row>
    <row r="80" spans="1:11" ht="13">
      <c r="A80" s="15"/>
      <c r="B80" s="28"/>
      <c r="C80" s="28"/>
      <c r="D80" s="28">
        <v>2</v>
      </c>
      <c r="E80" s="22" t="s">
        <v>80</v>
      </c>
      <c r="F80" s="21"/>
      <c r="G80" s="22">
        <v>6000</v>
      </c>
      <c r="H80" s="22">
        <v>6000</v>
      </c>
      <c r="I80" s="14">
        <f t="shared" si="16"/>
        <v>0</v>
      </c>
      <c r="J80" s="4"/>
      <c r="K80" s="9">
        <f t="shared" si="6"/>
        <v>1</v>
      </c>
    </row>
    <row r="81" spans="1:11" ht="13">
      <c r="A81" s="15"/>
      <c r="B81" s="28"/>
      <c r="C81" s="28"/>
      <c r="D81" s="28">
        <v>3</v>
      </c>
      <c r="E81" s="22" t="s">
        <v>75</v>
      </c>
      <c r="F81" s="21"/>
      <c r="G81" s="22">
        <v>1500</v>
      </c>
      <c r="H81" s="22">
        <v>120</v>
      </c>
      <c r="I81" s="14">
        <f t="shared" si="16"/>
        <v>1380</v>
      </c>
      <c r="J81" s="4"/>
      <c r="K81" s="9">
        <f t="shared" si="6"/>
        <v>0.08</v>
      </c>
    </row>
    <row r="82" spans="1:11" ht="13">
      <c r="A82" s="15"/>
      <c r="B82" s="28"/>
      <c r="C82" s="28"/>
      <c r="D82" s="28">
        <v>4</v>
      </c>
      <c r="E82" s="21" t="s">
        <v>34</v>
      </c>
      <c r="F82" s="21"/>
      <c r="G82" s="22">
        <v>1500</v>
      </c>
      <c r="H82" s="22">
        <v>416</v>
      </c>
      <c r="I82" s="14">
        <f t="shared" si="16"/>
        <v>1084</v>
      </c>
      <c r="J82" s="4"/>
      <c r="K82" s="9">
        <f t="shared" si="6"/>
        <v>0.27733333333333332</v>
      </c>
    </row>
    <row r="83" spans="1:11" ht="13">
      <c r="A83" s="15"/>
      <c r="B83" s="28">
        <v>9</v>
      </c>
      <c r="C83" s="28"/>
      <c r="D83" s="28"/>
      <c r="E83" s="21" t="s">
        <v>81</v>
      </c>
      <c r="F83" s="22">
        <v>0</v>
      </c>
      <c r="G83" s="21">
        <f t="shared" ref="G83:H83" si="19">SUM(G84,G86)</f>
        <v>12000</v>
      </c>
      <c r="H83" s="21">
        <f t="shared" si="19"/>
        <v>4229</v>
      </c>
      <c r="I83" s="14">
        <f t="shared" si="16"/>
        <v>7771</v>
      </c>
      <c r="J83" s="4"/>
      <c r="K83" s="9">
        <f t="shared" si="6"/>
        <v>0.35241666666666666</v>
      </c>
    </row>
    <row r="84" spans="1:11" ht="13">
      <c r="A84" s="15"/>
      <c r="B84" s="4"/>
      <c r="C84" s="4">
        <v>1</v>
      </c>
      <c r="D84" s="4"/>
      <c r="E84" s="22" t="s">
        <v>82</v>
      </c>
      <c r="F84" s="21"/>
      <c r="G84" s="22">
        <v>7200</v>
      </c>
      <c r="H84" s="22">
        <v>0</v>
      </c>
      <c r="I84" s="14">
        <f t="shared" si="16"/>
        <v>7200</v>
      </c>
      <c r="J84" s="4"/>
      <c r="K84" s="9">
        <f t="shared" si="6"/>
        <v>0</v>
      </c>
    </row>
    <row r="85" spans="1:11" ht="13">
      <c r="A85" s="15"/>
      <c r="B85" s="4"/>
      <c r="C85" s="4"/>
      <c r="D85" s="4">
        <v>1</v>
      </c>
      <c r="E85" s="22" t="s">
        <v>83</v>
      </c>
      <c r="F85" s="21"/>
      <c r="G85" s="22">
        <v>7200</v>
      </c>
      <c r="H85" s="22">
        <v>0</v>
      </c>
      <c r="I85" s="14">
        <f t="shared" si="16"/>
        <v>7200</v>
      </c>
      <c r="J85" s="4"/>
      <c r="K85" s="9">
        <f t="shared" si="6"/>
        <v>0</v>
      </c>
    </row>
    <row r="86" spans="1:11" ht="13">
      <c r="A86" s="15"/>
      <c r="B86" s="4"/>
      <c r="C86" s="4">
        <v>2</v>
      </c>
      <c r="D86" s="4"/>
      <c r="E86" s="22" t="s">
        <v>84</v>
      </c>
      <c r="F86" s="21"/>
      <c r="G86" s="21">
        <f t="shared" ref="G86:H86" si="20">SUM(G87:G89)</f>
        <v>4800</v>
      </c>
      <c r="H86" s="21">
        <f t="shared" si="20"/>
        <v>4229</v>
      </c>
      <c r="I86" s="14">
        <f t="shared" si="16"/>
        <v>571</v>
      </c>
      <c r="J86" s="4"/>
      <c r="K86" s="9">
        <f t="shared" si="6"/>
        <v>0.88104166666666661</v>
      </c>
    </row>
    <row r="87" spans="1:11" ht="13">
      <c r="A87" s="15"/>
      <c r="B87" s="4"/>
      <c r="C87" s="4"/>
      <c r="D87" s="4">
        <v>1</v>
      </c>
      <c r="E87" s="22" t="s">
        <v>85</v>
      </c>
      <c r="F87" s="21"/>
      <c r="G87" s="22">
        <v>4000</v>
      </c>
      <c r="H87" s="22">
        <v>4000</v>
      </c>
      <c r="I87" s="14">
        <f t="shared" si="16"/>
        <v>0</v>
      </c>
      <c r="J87" s="4"/>
      <c r="K87" s="9">
        <f t="shared" si="6"/>
        <v>1</v>
      </c>
    </row>
    <row r="88" spans="1:11" ht="13">
      <c r="A88" s="15"/>
      <c r="B88" s="4"/>
      <c r="C88" s="4"/>
      <c r="D88" s="4">
        <v>2</v>
      </c>
      <c r="E88" s="22" t="s">
        <v>41</v>
      </c>
      <c r="F88" s="21"/>
      <c r="G88" s="22">
        <v>300</v>
      </c>
      <c r="H88" s="22">
        <v>0</v>
      </c>
      <c r="I88" s="14">
        <f t="shared" si="16"/>
        <v>300</v>
      </c>
      <c r="J88" s="4"/>
      <c r="K88" s="9">
        <f t="shared" si="6"/>
        <v>0</v>
      </c>
    </row>
    <row r="89" spans="1:11" ht="13">
      <c r="A89" s="15"/>
      <c r="B89" s="4"/>
      <c r="C89" s="28"/>
      <c r="D89" s="28">
        <v>3</v>
      </c>
      <c r="E89" s="22" t="s">
        <v>34</v>
      </c>
      <c r="F89" s="21"/>
      <c r="G89" s="22">
        <v>500</v>
      </c>
      <c r="H89" s="22">
        <v>229</v>
      </c>
      <c r="I89" s="14">
        <f t="shared" si="16"/>
        <v>271</v>
      </c>
      <c r="J89" s="4"/>
      <c r="K89" s="9">
        <f t="shared" si="6"/>
        <v>0.45800000000000002</v>
      </c>
    </row>
    <row r="90" spans="1:11" ht="13">
      <c r="A90" s="15"/>
      <c r="B90" s="4">
        <v>10</v>
      </c>
      <c r="C90" s="28"/>
      <c r="D90" s="28"/>
      <c r="E90" s="21" t="s">
        <v>86</v>
      </c>
      <c r="F90" s="22">
        <v>374038</v>
      </c>
      <c r="G90" s="21">
        <f>SUM(G91,G97,G110)</f>
        <v>575150</v>
      </c>
      <c r="H90" s="21">
        <f>SUM(H91,H97,H110,H116)</f>
        <v>252145</v>
      </c>
      <c r="I90" s="14">
        <f t="shared" si="16"/>
        <v>323005</v>
      </c>
      <c r="J90" s="4"/>
      <c r="K90" s="9">
        <f t="shared" si="6"/>
        <v>0.43839867860558113</v>
      </c>
    </row>
    <row r="91" spans="1:11" ht="13">
      <c r="A91" s="15"/>
      <c r="B91" s="4"/>
      <c r="C91" s="28">
        <v>1</v>
      </c>
      <c r="D91" s="28"/>
      <c r="E91" s="21" t="s">
        <v>87</v>
      </c>
      <c r="F91" s="21"/>
      <c r="G91" s="22">
        <f t="shared" ref="G91:H91" si="21">SUM(G92:G96)</f>
        <v>272000</v>
      </c>
      <c r="H91" s="21">
        <f t="shared" si="21"/>
        <v>66565</v>
      </c>
      <c r="I91" s="14">
        <f t="shared" si="16"/>
        <v>205435</v>
      </c>
      <c r="J91" s="4"/>
      <c r="K91" s="9">
        <f t="shared" si="6"/>
        <v>0.24472426470588235</v>
      </c>
    </row>
    <row r="92" spans="1:11" ht="13">
      <c r="A92" s="15"/>
      <c r="B92" s="4"/>
      <c r="C92" s="28"/>
      <c r="D92" s="28">
        <v>1</v>
      </c>
      <c r="E92" s="21" t="s">
        <v>88</v>
      </c>
      <c r="F92" s="21"/>
      <c r="G92" s="21">
        <v>10000</v>
      </c>
      <c r="H92" s="21">
        <v>10000</v>
      </c>
      <c r="I92" s="14">
        <f t="shared" si="16"/>
        <v>0</v>
      </c>
      <c r="J92" s="4"/>
      <c r="K92" s="9">
        <f t="shared" si="6"/>
        <v>1</v>
      </c>
    </row>
    <row r="93" spans="1:11" ht="13">
      <c r="A93" s="15"/>
      <c r="B93" s="4"/>
      <c r="C93" s="28"/>
      <c r="D93" s="28">
        <v>2</v>
      </c>
      <c r="E93" s="21" t="s">
        <v>17</v>
      </c>
      <c r="F93" s="21"/>
      <c r="G93" s="21">
        <v>10000</v>
      </c>
      <c r="H93" s="21">
        <v>10000</v>
      </c>
      <c r="I93" s="14">
        <f t="shared" si="16"/>
        <v>0</v>
      </c>
      <c r="J93" s="4"/>
      <c r="K93" s="9">
        <f t="shared" si="6"/>
        <v>1</v>
      </c>
    </row>
    <row r="94" spans="1:11" ht="13">
      <c r="A94" s="15"/>
      <c r="B94" s="4"/>
      <c r="C94" s="28"/>
      <c r="D94" s="28">
        <v>3</v>
      </c>
      <c r="E94" s="11" t="s">
        <v>18</v>
      </c>
      <c r="F94" s="21"/>
      <c r="G94" s="21">
        <v>3000</v>
      </c>
      <c r="H94" s="21">
        <v>3000</v>
      </c>
      <c r="I94" s="14">
        <f t="shared" si="16"/>
        <v>0</v>
      </c>
      <c r="J94" s="4"/>
      <c r="K94" s="9">
        <f t="shared" si="6"/>
        <v>1</v>
      </c>
    </row>
    <row r="95" spans="1:11" ht="13">
      <c r="A95" s="15"/>
      <c r="B95" s="4"/>
      <c r="C95" s="28"/>
      <c r="D95" s="28">
        <v>4</v>
      </c>
      <c r="E95" s="21" t="s">
        <v>89</v>
      </c>
      <c r="F95" s="21"/>
      <c r="G95" s="22">
        <v>60500</v>
      </c>
      <c r="H95" s="21"/>
      <c r="I95" s="14">
        <f t="shared" si="16"/>
        <v>60500</v>
      </c>
      <c r="J95" s="4"/>
      <c r="K95" s="9">
        <f t="shared" si="6"/>
        <v>0</v>
      </c>
    </row>
    <row r="96" spans="1:11" ht="13">
      <c r="A96" s="15"/>
      <c r="B96" s="4"/>
      <c r="C96" s="28"/>
      <c r="D96" s="28">
        <v>5</v>
      </c>
      <c r="E96" s="21" t="s">
        <v>90</v>
      </c>
      <c r="F96" s="21"/>
      <c r="G96" s="22">
        <v>188500</v>
      </c>
      <c r="H96" s="21">
        <v>43565</v>
      </c>
      <c r="I96" s="14">
        <f t="shared" si="16"/>
        <v>144935</v>
      </c>
      <c r="J96" s="4"/>
      <c r="K96" s="9">
        <f t="shared" si="6"/>
        <v>0.23111405835543766</v>
      </c>
    </row>
    <row r="97" spans="1:11" ht="13">
      <c r="A97" s="15"/>
      <c r="B97" s="4"/>
      <c r="C97" s="28">
        <v>2</v>
      </c>
      <c r="D97" s="28"/>
      <c r="E97" s="21" t="s">
        <v>91</v>
      </c>
      <c r="F97" s="21"/>
      <c r="G97" s="21">
        <v>120000</v>
      </c>
      <c r="H97" s="22">
        <v>60000</v>
      </c>
      <c r="I97" s="14">
        <f t="shared" si="16"/>
        <v>60000</v>
      </c>
      <c r="J97" s="4"/>
      <c r="K97" s="9">
        <f t="shared" si="6"/>
        <v>0.5</v>
      </c>
    </row>
    <row r="98" spans="1:11" ht="13">
      <c r="A98" s="15"/>
      <c r="B98" s="4"/>
      <c r="C98" s="28"/>
      <c r="D98" s="28">
        <v>1</v>
      </c>
      <c r="E98" s="22" t="s">
        <v>92</v>
      </c>
      <c r="F98" s="21"/>
      <c r="G98" s="22">
        <v>10000</v>
      </c>
      <c r="H98" s="21">
        <v>10000</v>
      </c>
      <c r="I98" s="17">
        <v>0</v>
      </c>
      <c r="J98" s="4"/>
      <c r="K98" s="9">
        <f t="shared" si="6"/>
        <v>1</v>
      </c>
    </row>
    <row r="99" spans="1:11" ht="13">
      <c r="A99" s="15"/>
      <c r="B99" s="4"/>
      <c r="C99" s="28"/>
      <c r="D99" s="28">
        <v>2</v>
      </c>
      <c r="E99" s="22" t="s">
        <v>93</v>
      </c>
      <c r="F99" s="21"/>
      <c r="G99" s="22">
        <v>10000</v>
      </c>
      <c r="H99" s="21">
        <v>10000</v>
      </c>
      <c r="I99" s="17">
        <v>0</v>
      </c>
      <c r="J99" s="4"/>
      <c r="K99" s="9">
        <f t="shared" si="6"/>
        <v>1</v>
      </c>
    </row>
    <row r="100" spans="1:11" ht="13">
      <c r="A100" s="15"/>
      <c r="B100" s="4"/>
      <c r="C100" s="28"/>
      <c r="D100" s="28">
        <v>3</v>
      </c>
      <c r="E100" s="22" t="s">
        <v>94</v>
      </c>
      <c r="F100" s="21"/>
      <c r="G100" s="22">
        <v>10000</v>
      </c>
      <c r="H100" s="21">
        <v>10000</v>
      </c>
      <c r="I100" s="17">
        <v>0</v>
      </c>
      <c r="J100" s="4"/>
      <c r="K100" s="9">
        <f t="shared" si="6"/>
        <v>1</v>
      </c>
    </row>
    <row r="101" spans="1:11" ht="13">
      <c r="A101" s="15"/>
      <c r="B101" s="4"/>
      <c r="C101" s="28"/>
      <c r="D101" s="28">
        <v>4</v>
      </c>
      <c r="E101" s="22" t="s">
        <v>95</v>
      </c>
      <c r="F101" s="21"/>
      <c r="G101" s="22">
        <v>10000</v>
      </c>
      <c r="H101" s="21">
        <v>10000</v>
      </c>
      <c r="I101" s="17">
        <v>0</v>
      </c>
      <c r="J101" s="4"/>
      <c r="K101" s="9">
        <f t="shared" si="6"/>
        <v>1</v>
      </c>
    </row>
    <row r="102" spans="1:11" ht="13">
      <c r="A102" s="15"/>
      <c r="B102" s="4"/>
      <c r="C102" s="28"/>
      <c r="D102" s="28"/>
      <c r="E102" s="22" t="s">
        <v>96</v>
      </c>
      <c r="F102" s="21"/>
      <c r="G102" s="22">
        <v>10000</v>
      </c>
      <c r="H102" s="21">
        <v>10000</v>
      </c>
      <c r="I102" s="17">
        <v>0</v>
      </c>
      <c r="J102" s="4"/>
      <c r="K102" s="9">
        <f t="shared" si="6"/>
        <v>1</v>
      </c>
    </row>
    <row r="103" spans="1:11" ht="13">
      <c r="A103" s="15"/>
      <c r="B103" s="4"/>
      <c r="C103" s="28"/>
      <c r="D103" s="28"/>
      <c r="E103" s="21" t="s">
        <v>97</v>
      </c>
      <c r="F103" s="21"/>
      <c r="G103" s="22">
        <v>10000</v>
      </c>
      <c r="H103" s="22">
        <v>0</v>
      </c>
      <c r="I103" s="17">
        <v>10000</v>
      </c>
      <c r="J103" s="4"/>
      <c r="K103" s="9">
        <f t="shared" si="6"/>
        <v>0</v>
      </c>
    </row>
    <row r="104" spans="1:11" ht="13">
      <c r="A104" s="15"/>
      <c r="B104" s="4"/>
      <c r="C104" s="28"/>
      <c r="D104" s="28"/>
      <c r="E104" s="21" t="s">
        <v>98</v>
      </c>
      <c r="F104" s="21"/>
      <c r="G104" s="22">
        <v>10000</v>
      </c>
      <c r="H104" s="22">
        <v>0</v>
      </c>
      <c r="I104" s="17">
        <v>10000</v>
      </c>
      <c r="J104" s="4"/>
      <c r="K104" s="9">
        <f t="shared" si="6"/>
        <v>0</v>
      </c>
    </row>
    <row r="105" spans="1:11" ht="13">
      <c r="A105" s="15"/>
      <c r="B105" s="4"/>
      <c r="C105" s="28"/>
      <c r="D105" s="28"/>
      <c r="E105" s="21" t="s">
        <v>99</v>
      </c>
      <c r="F105" s="21"/>
      <c r="G105" s="22">
        <v>10000</v>
      </c>
      <c r="H105" s="22">
        <v>0</v>
      </c>
      <c r="I105" s="17">
        <v>10000</v>
      </c>
      <c r="J105" s="4"/>
      <c r="K105" s="9">
        <f t="shared" si="6"/>
        <v>0</v>
      </c>
    </row>
    <row r="106" spans="1:11" ht="13">
      <c r="A106" s="15"/>
      <c r="B106" s="4"/>
      <c r="C106" s="28"/>
      <c r="D106" s="28"/>
      <c r="E106" s="21" t="s">
        <v>100</v>
      </c>
      <c r="F106" s="21"/>
      <c r="G106" s="22">
        <v>10000</v>
      </c>
      <c r="H106" s="21">
        <v>10000</v>
      </c>
      <c r="I106" s="17">
        <v>0</v>
      </c>
      <c r="J106" s="4"/>
      <c r="K106" s="9">
        <f t="shared" si="6"/>
        <v>1</v>
      </c>
    </row>
    <row r="107" spans="1:11" ht="13">
      <c r="A107" s="15"/>
      <c r="B107" s="4"/>
      <c r="C107" s="28"/>
      <c r="D107" s="28"/>
      <c r="E107" s="21" t="s">
        <v>101</v>
      </c>
      <c r="F107" s="21"/>
      <c r="G107" s="22">
        <v>10000</v>
      </c>
      <c r="H107" s="22">
        <v>0</v>
      </c>
      <c r="I107" s="17">
        <v>10000</v>
      </c>
      <c r="J107" s="4"/>
      <c r="K107" s="9">
        <f t="shared" si="6"/>
        <v>0</v>
      </c>
    </row>
    <row r="108" spans="1:11" ht="13">
      <c r="A108" s="15"/>
      <c r="B108" s="4"/>
      <c r="C108" s="28"/>
      <c r="D108" s="28"/>
      <c r="E108" s="21" t="s">
        <v>102</v>
      </c>
      <c r="F108" s="21"/>
      <c r="G108" s="22">
        <v>10000</v>
      </c>
      <c r="H108" s="22">
        <v>0</v>
      </c>
      <c r="I108" s="17">
        <v>10000</v>
      </c>
      <c r="J108" s="4"/>
      <c r="K108" s="9">
        <f t="shared" si="6"/>
        <v>0</v>
      </c>
    </row>
    <row r="109" spans="1:11" ht="13">
      <c r="A109" s="15"/>
      <c r="B109" s="4"/>
      <c r="C109" s="28"/>
      <c r="D109" s="28"/>
      <c r="E109" s="21" t="s">
        <v>103</v>
      </c>
      <c r="F109" s="21"/>
      <c r="G109" s="22">
        <v>10000</v>
      </c>
      <c r="H109" s="22">
        <v>0</v>
      </c>
      <c r="I109" s="17">
        <v>10000</v>
      </c>
      <c r="J109" s="4"/>
      <c r="K109" s="9">
        <f t="shared" si="6"/>
        <v>0</v>
      </c>
    </row>
    <row r="110" spans="1:11" ht="13">
      <c r="A110" s="15"/>
      <c r="B110" s="4"/>
      <c r="C110" s="28">
        <v>3</v>
      </c>
      <c r="D110" s="28"/>
      <c r="E110" s="21" t="s">
        <v>104</v>
      </c>
      <c r="F110" s="21"/>
      <c r="G110" s="21">
        <v>183150</v>
      </c>
      <c r="H110" s="21">
        <f>SUM(H111:H115)</f>
        <v>123750</v>
      </c>
      <c r="I110" s="14">
        <f>G110-H110</f>
        <v>59400</v>
      </c>
      <c r="J110" s="4"/>
      <c r="K110" s="9">
        <f t="shared" si="6"/>
        <v>0.67567567567567566</v>
      </c>
    </row>
    <row r="111" spans="1:11" ht="13">
      <c r="A111" s="15"/>
      <c r="B111" s="4"/>
      <c r="C111" s="28"/>
      <c r="D111" s="28">
        <v>1</v>
      </c>
      <c r="E111" s="22" t="s">
        <v>105</v>
      </c>
      <c r="F111" s="21"/>
      <c r="G111" s="21"/>
      <c r="H111" s="22">
        <v>16500</v>
      </c>
      <c r="I111" s="14"/>
      <c r="J111" s="4"/>
      <c r="K111" s="9"/>
    </row>
    <row r="112" spans="1:11" ht="13">
      <c r="A112" s="15"/>
      <c r="B112" s="4"/>
      <c r="C112" s="28"/>
      <c r="D112" s="28">
        <v>2</v>
      </c>
      <c r="E112" s="22" t="s">
        <v>106</v>
      </c>
      <c r="F112" s="21"/>
      <c r="G112" s="21"/>
      <c r="H112" s="22">
        <v>23250</v>
      </c>
      <c r="I112" s="14"/>
      <c r="J112" s="4"/>
      <c r="K112" s="9"/>
    </row>
    <row r="113" spans="1:11" ht="13">
      <c r="A113" s="15"/>
      <c r="B113" s="4"/>
      <c r="C113" s="4"/>
      <c r="D113" s="4">
        <v>3</v>
      </c>
      <c r="E113" s="22" t="s">
        <v>107</v>
      </c>
      <c r="F113" s="21"/>
      <c r="G113" s="21"/>
      <c r="H113" s="22">
        <v>28800</v>
      </c>
      <c r="I113" s="14"/>
      <c r="J113" s="4"/>
      <c r="K113" s="9"/>
    </row>
    <row r="114" spans="1:11" ht="13">
      <c r="A114" s="15"/>
      <c r="B114" s="4"/>
      <c r="C114" s="4"/>
      <c r="D114" s="4">
        <v>4</v>
      </c>
      <c r="E114" s="22" t="s">
        <v>108</v>
      </c>
      <c r="F114" s="21"/>
      <c r="G114" s="21"/>
      <c r="H114" s="22">
        <v>28950</v>
      </c>
      <c r="I114" s="14"/>
      <c r="J114" s="4"/>
      <c r="K114" s="9"/>
    </row>
    <row r="115" spans="1:11" ht="13">
      <c r="A115" s="15"/>
      <c r="B115" s="4"/>
      <c r="C115" s="4"/>
      <c r="D115" s="4">
        <v>5</v>
      </c>
      <c r="E115" s="22" t="s">
        <v>109</v>
      </c>
      <c r="F115" s="21"/>
      <c r="G115" s="21"/>
      <c r="H115" s="22">
        <v>26250</v>
      </c>
      <c r="I115" s="14"/>
      <c r="J115" s="4"/>
      <c r="K115" s="9"/>
    </row>
    <row r="116" spans="1:11" ht="13">
      <c r="A116" s="15"/>
      <c r="B116" s="4"/>
      <c r="C116" s="24">
        <v>4</v>
      </c>
      <c r="D116" s="4"/>
      <c r="E116" s="22" t="s">
        <v>25</v>
      </c>
      <c r="F116" s="21"/>
      <c r="G116" s="21"/>
      <c r="H116" s="22">
        <f>SUM(H117:H121)</f>
        <v>1830</v>
      </c>
      <c r="I116" s="14"/>
      <c r="J116" s="4"/>
      <c r="K116" s="9"/>
    </row>
    <row r="117" spans="1:11" ht="13">
      <c r="A117" s="15"/>
      <c r="B117" s="4"/>
      <c r="C117" s="4"/>
      <c r="D117" s="24">
        <v>1</v>
      </c>
      <c r="E117" s="22" t="s">
        <v>105</v>
      </c>
      <c r="F117" s="21"/>
      <c r="G117" s="21"/>
      <c r="H117" s="22">
        <v>0</v>
      </c>
      <c r="I117" s="14"/>
      <c r="J117" s="4"/>
      <c r="K117" s="9"/>
    </row>
    <row r="118" spans="1:11" ht="13">
      <c r="A118" s="15"/>
      <c r="B118" s="4"/>
      <c r="C118" s="4"/>
      <c r="D118" s="24">
        <v>2</v>
      </c>
      <c r="E118" s="22" t="s">
        <v>106</v>
      </c>
      <c r="F118" s="21"/>
      <c r="G118" s="21"/>
      <c r="H118" s="22">
        <v>821</v>
      </c>
      <c r="I118" s="14"/>
      <c r="J118" s="4"/>
      <c r="K118" s="9"/>
    </row>
    <row r="119" spans="1:11" ht="13">
      <c r="A119" s="15"/>
      <c r="B119" s="4"/>
      <c r="C119" s="4"/>
      <c r="D119" s="24">
        <v>3</v>
      </c>
      <c r="E119" s="22" t="s">
        <v>107</v>
      </c>
      <c r="F119" s="21"/>
      <c r="G119" s="21"/>
      <c r="H119" s="22">
        <v>384</v>
      </c>
      <c r="I119" s="14"/>
      <c r="J119" s="4"/>
      <c r="K119" s="9"/>
    </row>
    <row r="120" spans="1:11" ht="13">
      <c r="A120" s="15"/>
      <c r="B120" s="4"/>
      <c r="C120" s="4"/>
      <c r="D120" s="24">
        <v>4</v>
      </c>
      <c r="E120" s="22" t="s">
        <v>108</v>
      </c>
      <c r="F120" s="21"/>
      <c r="G120" s="21"/>
      <c r="H120" s="22">
        <v>444</v>
      </c>
      <c r="I120" s="14"/>
      <c r="J120" s="4"/>
      <c r="K120" s="9"/>
    </row>
    <row r="121" spans="1:11" ht="13">
      <c r="A121" s="15"/>
      <c r="B121" s="4"/>
      <c r="C121" s="4"/>
      <c r="D121" s="24">
        <v>5</v>
      </c>
      <c r="E121" s="22" t="s">
        <v>109</v>
      </c>
      <c r="F121" s="21"/>
      <c r="G121" s="21"/>
      <c r="H121" s="22">
        <v>181</v>
      </c>
      <c r="I121" s="14"/>
      <c r="J121" s="4"/>
      <c r="K121" s="9"/>
    </row>
    <row r="122" spans="1:11" ht="13">
      <c r="A122" s="15"/>
      <c r="B122" s="4">
        <v>11</v>
      </c>
      <c r="C122" s="4"/>
      <c r="D122" s="4"/>
      <c r="E122" s="21" t="s">
        <v>110</v>
      </c>
      <c r="F122" s="22">
        <v>0</v>
      </c>
      <c r="G122" s="21">
        <f>SUM(G123)</f>
        <v>600</v>
      </c>
      <c r="H122" s="22">
        <v>504</v>
      </c>
      <c r="I122" s="14">
        <f t="shared" ref="I122:I125" si="22">G122-H122</f>
        <v>96</v>
      </c>
      <c r="J122" s="4"/>
      <c r="K122" s="9">
        <f t="shared" ref="K122:K163" si="23">H122/G122</f>
        <v>0.84</v>
      </c>
    </row>
    <row r="123" spans="1:11" ht="13">
      <c r="A123" s="15"/>
      <c r="B123" s="4"/>
      <c r="C123" s="4">
        <v>1</v>
      </c>
      <c r="D123" s="4"/>
      <c r="E123" s="21" t="s">
        <v>111</v>
      </c>
      <c r="F123" s="21"/>
      <c r="G123" s="22">
        <v>600</v>
      </c>
      <c r="H123" s="22">
        <v>504</v>
      </c>
      <c r="I123" s="14">
        <f t="shared" si="22"/>
        <v>96</v>
      </c>
      <c r="J123" s="4"/>
      <c r="K123" s="9">
        <f t="shared" si="23"/>
        <v>0.84</v>
      </c>
    </row>
    <row r="124" spans="1:11" ht="13">
      <c r="A124" s="15"/>
      <c r="B124" s="4"/>
      <c r="C124" s="4"/>
      <c r="D124" s="4">
        <v>1</v>
      </c>
      <c r="E124" s="22" t="s">
        <v>112</v>
      </c>
      <c r="F124" s="21"/>
      <c r="G124" s="22">
        <v>600</v>
      </c>
      <c r="H124" s="22">
        <v>504</v>
      </c>
      <c r="I124" s="14">
        <f t="shared" si="22"/>
        <v>96</v>
      </c>
      <c r="J124" s="4"/>
      <c r="K124" s="9">
        <f t="shared" si="23"/>
        <v>0.84</v>
      </c>
    </row>
    <row r="125" spans="1:11" ht="14">
      <c r="A125" s="15">
        <v>3</v>
      </c>
      <c r="B125" s="4"/>
      <c r="C125" s="4"/>
      <c r="D125" s="4"/>
      <c r="E125" s="21" t="s">
        <v>113</v>
      </c>
      <c r="F125" s="22">
        <v>12736</v>
      </c>
      <c r="G125" s="32">
        <v>46434</v>
      </c>
      <c r="H125" s="22">
        <v>30898</v>
      </c>
      <c r="I125" s="14">
        <f t="shared" si="22"/>
        <v>15536</v>
      </c>
      <c r="J125" s="4"/>
      <c r="K125" s="9">
        <f t="shared" si="23"/>
        <v>0.66541758194426492</v>
      </c>
    </row>
    <row r="126" spans="1:11" ht="13">
      <c r="A126" s="15"/>
      <c r="B126" s="4">
        <v>1</v>
      </c>
      <c r="C126" s="4"/>
      <c r="D126" s="4"/>
      <c r="E126" s="21" t="s">
        <v>114</v>
      </c>
      <c r="F126" s="21"/>
      <c r="G126" s="33">
        <f>SUM(G127,G131,G135,G137,G139,G141,G145,G147,G150,G156,G153)</f>
        <v>46434</v>
      </c>
      <c r="H126" s="21"/>
      <c r="I126" s="14"/>
      <c r="J126" s="4"/>
      <c r="K126" s="9">
        <f t="shared" si="23"/>
        <v>0</v>
      </c>
    </row>
    <row r="127" spans="1:11" ht="13">
      <c r="A127" s="15"/>
      <c r="B127" s="4"/>
      <c r="C127" s="4">
        <v>1</v>
      </c>
      <c r="D127" s="4"/>
      <c r="E127" s="22" t="s">
        <v>115</v>
      </c>
      <c r="F127" s="21"/>
      <c r="G127" s="21">
        <f t="shared" ref="G127:H127" si="24">SUM(G128:G130)</f>
        <v>365</v>
      </c>
      <c r="H127" s="21">
        <f t="shared" si="24"/>
        <v>0</v>
      </c>
      <c r="I127" s="14">
        <f t="shared" ref="I127:I164" si="25">G127-H127</f>
        <v>365</v>
      </c>
      <c r="J127" s="4"/>
      <c r="K127" s="9">
        <f t="shared" si="23"/>
        <v>0</v>
      </c>
    </row>
    <row r="128" spans="1:11" ht="13">
      <c r="A128" s="15"/>
      <c r="B128" s="4"/>
      <c r="C128" s="4"/>
      <c r="D128" s="4">
        <v>1</v>
      </c>
      <c r="E128" s="22" t="s">
        <v>116</v>
      </c>
      <c r="F128" s="21"/>
      <c r="G128" s="22">
        <v>165</v>
      </c>
      <c r="H128" s="22">
        <v>0</v>
      </c>
      <c r="I128" s="14">
        <f t="shared" si="25"/>
        <v>165</v>
      </c>
      <c r="J128" s="4"/>
      <c r="K128" s="9">
        <f t="shared" si="23"/>
        <v>0</v>
      </c>
    </row>
    <row r="129" spans="1:11" ht="13">
      <c r="A129" s="15"/>
      <c r="B129" s="4"/>
      <c r="C129" s="4"/>
      <c r="D129" s="4">
        <v>2</v>
      </c>
      <c r="E129" s="22" t="s">
        <v>117</v>
      </c>
      <c r="F129" s="21"/>
      <c r="G129" s="22">
        <v>80</v>
      </c>
      <c r="H129" s="22">
        <v>0</v>
      </c>
      <c r="I129" s="14">
        <f t="shared" si="25"/>
        <v>80</v>
      </c>
      <c r="J129" s="4"/>
      <c r="K129" s="9">
        <f t="shared" si="23"/>
        <v>0</v>
      </c>
    </row>
    <row r="130" spans="1:11" ht="13">
      <c r="A130" s="15"/>
      <c r="B130" s="4"/>
      <c r="C130" s="4"/>
      <c r="D130" s="4">
        <v>3</v>
      </c>
      <c r="E130" s="22" t="s">
        <v>112</v>
      </c>
      <c r="F130" s="21"/>
      <c r="G130" s="22">
        <v>120</v>
      </c>
      <c r="H130" s="22">
        <v>0</v>
      </c>
      <c r="I130" s="14">
        <f t="shared" si="25"/>
        <v>120</v>
      </c>
      <c r="J130" s="4"/>
      <c r="K130" s="9">
        <f t="shared" si="23"/>
        <v>0</v>
      </c>
    </row>
    <row r="131" spans="1:11" ht="13">
      <c r="A131" s="15"/>
      <c r="B131" s="4"/>
      <c r="C131" s="4">
        <v>2</v>
      </c>
      <c r="D131" s="4"/>
      <c r="E131" s="22" t="s">
        <v>118</v>
      </c>
      <c r="F131" s="21"/>
      <c r="G131" s="21">
        <f t="shared" ref="G131:H131" si="26">SUM(G132:G134)</f>
        <v>6600</v>
      </c>
      <c r="H131" s="21">
        <f t="shared" si="26"/>
        <v>6325</v>
      </c>
      <c r="I131" s="14">
        <f t="shared" si="25"/>
        <v>275</v>
      </c>
      <c r="J131" s="4"/>
      <c r="K131" s="9">
        <f t="shared" si="23"/>
        <v>0.95833333333333337</v>
      </c>
    </row>
    <row r="132" spans="1:11" ht="13">
      <c r="A132" s="15"/>
      <c r="B132" s="4"/>
      <c r="C132" s="4"/>
      <c r="D132" s="4">
        <v>1</v>
      </c>
      <c r="E132" s="22" t="s">
        <v>119</v>
      </c>
      <c r="F132" s="21"/>
      <c r="G132" s="22">
        <v>3200</v>
      </c>
      <c r="H132" s="22">
        <v>3200</v>
      </c>
      <c r="I132" s="14">
        <f t="shared" si="25"/>
        <v>0</v>
      </c>
      <c r="J132" s="4"/>
      <c r="K132" s="9">
        <f t="shared" si="23"/>
        <v>1</v>
      </c>
    </row>
    <row r="133" spans="1:11" ht="13">
      <c r="A133" s="15"/>
      <c r="B133" s="4"/>
      <c r="C133" s="4"/>
      <c r="D133" s="4">
        <v>2</v>
      </c>
      <c r="E133" s="22" t="s">
        <v>74</v>
      </c>
      <c r="F133" s="21"/>
      <c r="G133" s="22">
        <v>1600</v>
      </c>
      <c r="H133" s="22">
        <v>1600</v>
      </c>
      <c r="I133" s="14">
        <f t="shared" si="25"/>
        <v>0</v>
      </c>
      <c r="J133" s="4"/>
      <c r="K133" s="9">
        <f t="shared" si="23"/>
        <v>1</v>
      </c>
    </row>
    <row r="134" spans="1:11" ht="13">
      <c r="A134" s="15"/>
      <c r="B134" s="4"/>
      <c r="C134" s="4"/>
      <c r="D134" s="24">
        <v>3</v>
      </c>
      <c r="E134" s="22" t="s">
        <v>120</v>
      </c>
      <c r="F134" s="21"/>
      <c r="G134" s="22">
        <v>1800</v>
      </c>
      <c r="H134" s="22">
        <v>1525</v>
      </c>
      <c r="I134" s="14">
        <f t="shared" si="25"/>
        <v>275</v>
      </c>
      <c r="J134" s="4"/>
      <c r="K134" s="9">
        <f t="shared" si="23"/>
        <v>0.84722222222222221</v>
      </c>
    </row>
    <row r="135" spans="1:11" ht="13">
      <c r="A135" s="15"/>
      <c r="B135" s="4"/>
      <c r="C135" s="4">
        <v>3</v>
      </c>
      <c r="D135" s="4"/>
      <c r="E135" s="22" t="s">
        <v>121</v>
      </c>
      <c r="F135" s="21"/>
      <c r="G135" s="21">
        <f>SUM(G136)</f>
        <v>2660</v>
      </c>
      <c r="H135" s="22">
        <v>2660</v>
      </c>
      <c r="I135" s="14">
        <f t="shared" si="25"/>
        <v>0</v>
      </c>
      <c r="J135" s="4"/>
      <c r="K135" s="9">
        <f t="shared" si="23"/>
        <v>1</v>
      </c>
    </row>
    <row r="136" spans="1:11" ht="13">
      <c r="A136" s="15"/>
      <c r="B136" s="4"/>
      <c r="C136" s="4"/>
      <c r="D136" s="4">
        <v>1</v>
      </c>
      <c r="E136" s="22" t="s">
        <v>23</v>
      </c>
      <c r="F136" s="21"/>
      <c r="G136" s="22">
        <v>2660</v>
      </c>
      <c r="H136" s="22">
        <v>2660</v>
      </c>
      <c r="I136" s="14">
        <f t="shared" si="25"/>
        <v>0</v>
      </c>
      <c r="J136" s="4"/>
      <c r="K136" s="9">
        <f t="shared" si="23"/>
        <v>1</v>
      </c>
    </row>
    <row r="137" spans="1:11" ht="13">
      <c r="A137" s="15"/>
      <c r="B137" s="4"/>
      <c r="C137" s="4">
        <v>4</v>
      </c>
      <c r="D137" s="4"/>
      <c r="E137" s="22" t="s">
        <v>122</v>
      </c>
      <c r="F137" s="21"/>
      <c r="G137" s="22">
        <v>7680</v>
      </c>
      <c r="H137" s="22">
        <v>7527</v>
      </c>
      <c r="I137" s="14">
        <f t="shared" si="25"/>
        <v>153</v>
      </c>
      <c r="J137" s="4"/>
      <c r="K137" s="9">
        <f t="shared" si="23"/>
        <v>0.98007812500000002</v>
      </c>
    </row>
    <row r="138" spans="1:11" ht="13">
      <c r="A138" s="15"/>
      <c r="B138" s="4"/>
      <c r="C138" s="4"/>
      <c r="D138" s="4">
        <v>1</v>
      </c>
      <c r="E138" s="22" t="s">
        <v>33</v>
      </c>
      <c r="F138" s="21"/>
      <c r="G138" s="22">
        <v>7680</v>
      </c>
      <c r="H138" s="22">
        <v>7527</v>
      </c>
      <c r="I138" s="14">
        <f t="shared" si="25"/>
        <v>153</v>
      </c>
      <c r="J138" s="4"/>
      <c r="K138" s="9">
        <f t="shared" si="23"/>
        <v>0.98007812500000002</v>
      </c>
    </row>
    <row r="139" spans="1:11" ht="13">
      <c r="A139" s="15"/>
      <c r="B139" s="4"/>
      <c r="C139" s="4">
        <v>5</v>
      </c>
      <c r="D139" s="4"/>
      <c r="E139" s="22" t="s">
        <v>123</v>
      </c>
      <c r="F139" s="21"/>
      <c r="G139" s="22">
        <f t="shared" ref="G139:H139" si="27">SUM(G140)</f>
        <v>600</v>
      </c>
      <c r="H139" s="21">
        <f t="shared" si="27"/>
        <v>158</v>
      </c>
      <c r="I139" s="14">
        <f t="shared" si="25"/>
        <v>442</v>
      </c>
      <c r="J139" s="4"/>
      <c r="K139" s="9">
        <f t="shared" si="23"/>
        <v>0.26333333333333331</v>
      </c>
    </row>
    <row r="140" spans="1:11" ht="13">
      <c r="A140" s="15"/>
      <c r="B140" s="4"/>
      <c r="C140" s="4"/>
      <c r="D140" s="4">
        <v>1</v>
      </c>
      <c r="E140" s="21" t="s">
        <v>124</v>
      </c>
      <c r="F140" s="21"/>
      <c r="G140" s="22">
        <v>600</v>
      </c>
      <c r="H140" s="22">
        <v>158</v>
      </c>
      <c r="I140" s="14">
        <f t="shared" si="25"/>
        <v>442</v>
      </c>
      <c r="J140" s="4"/>
      <c r="K140" s="9">
        <f t="shared" si="23"/>
        <v>0.26333333333333331</v>
      </c>
    </row>
    <row r="141" spans="1:11" ht="13">
      <c r="A141" s="15"/>
      <c r="B141" s="4"/>
      <c r="C141" s="4">
        <v>6</v>
      </c>
      <c r="D141" s="4"/>
      <c r="E141" s="22" t="s">
        <v>125</v>
      </c>
      <c r="F141" s="21"/>
      <c r="G141" s="21">
        <f t="shared" ref="G141:H141" si="28">SUM(G142:G144)</f>
        <v>14550</v>
      </c>
      <c r="H141" s="21">
        <f t="shared" si="28"/>
        <v>0</v>
      </c>
      <c r="I141" s="14">
        <f t="shared" si="25"/>
        <v>14550</v>
      </c>
      <c r="J141" s="4"/>
      <c r="K141" s="9">
        <f t="shared" si="23"/>
        <v>0</v>
      </c>
    </row>
    <row r="142" spans="1:11" ht="13">
      <c r="A142" s="15"/>
      <c r="B142" s="4"/>
      <c r="C142" s="4"/>
      <c r="D142" s="4">
        <v>1</v>
      </c>
      <c r="E142" s="21" t="s">
        <v>41</v>
      </c>
      <c r="F142" s="21"/>
      <c r="G142" s="22">
        <v>9450</v>
      </c>
      <c r="H142" s="21">
        <v>0</v>
      </c>
      <c r="I142" s="14">
        <f t="shared" si="25"/>
        <v>9450</v>
      </c>
      <c r="J142" s="4"/>
      <c r="K142" s="9">
        <f t="shared" si="23"/>
        <v>0</v>
      </c>
    </row>
    <row r="143" spans="1:11" ht="13">
      <c r="A143" s="15"/>
      <c r="B143" s="4"/>
      <c r="C143" s="4"/>
      <c r="D143" s="4">
        <v>2</v>
      </c>
      <c r="E143" s="21" t="s">
        <v>126</v>
      </c>
      <c r="F143" s="21"/>
      <c r="G143" s="22">
        <v>2100</v>
      </c>
      <c r="H143" s="21">
        <v>0</v>
      </c>
      <c r="I143" s="14">
        <f t="shared" si="25"/>
        <v>2100</v>
      </c>
      <c r="J143" s="4"/>
      <c r="K143" s="9">
        <f t="shared" si="23"/>
        <v>0</v>
      </c>
    </row>
    <row r="144" spans="1:11" ht="13">
      <c r="A144" s="15"/>
      <c r="B144" s="4"/>
      <c r="C144" s="4"/>
      <c r="D144" s="4">
        <v>3</v>
      </c>
      <c r="E144" s="22" t="s">
        <v>127</v>
      </c>
      <c r="F144" s="21"/>
      <c r="G144" s="22">
        <v>3000</v>
      </c>
      <c r="H144" s="21">
        <v>0</v>
      </c>
      <c r="I144" s="14">
        <f t="shared" si="25"/>
        <v>3000</v>
      </c>
      <c r="J144" s="4"/>
      <c r="K144" s="9">
        <f t="shared" si="23"/>
        <v>0</v>
      </c>
    </row>
    <row r="145" spans="1:11" ht="13">
      <c r="A145" s="15"/>
      <c r="B145" s="4"/>
      <c r="C145" s="4">
        <v>7</v>
      </c>
      <c r="D145" s="4"/>
      <c r="E145" s="22" t="s">
        <v>128</v>
      </c>
      <c r="F145" s="21"/>
      <c r="G145" s="21">
        <f>SUM(G146)</f>
        <v>800</v>
      </c>
      <c r="H145" s="22">
        <v>756</v>
      </c>
      <c r="I145" s="14">
        <f t="shared" si="25"/>
        <v>44</v>
      </c>
      <c r="J145" s="23"/>
      <c r="K145" s="9">
        <f t="shared" si="23"/>
        <v>0.94499999999999995</v>
      </c>
    </row>
    <row r="146" spans="1:11" ht="13">
      <c r="A146" s="15"/>
      <c r="B146" s="4"/>
      <c r="C146" s="4"/>
      <c r="D146" s="4">
        <v>1</v>
      </c>
      <c r="E146" s="22" t="s">
        <v>46</v>
      </c>
      <c r="F146" s="21"/>
      <c r="G146" s="22">
        <v>800</v>
      </c>
      <c r="H146" s="22">
        <v>756</v>
      </c>
      <c r="I146" s="14">
        <f t="shared" si="25"/>
        <v>44</v>
      </c>
      <c r="J146" s="4"/>
      <c r="K146" s="9">
        <f t="shared" si="23"/>
        <v>0.94499999999999995</v>
      </c>
    </row>
    <row r="147" spans="1:11" ht="13">
      <c r="A147" s="15"/>
      <c r="B147" s="4"/>
      <c r="C147" s="4">
        <v>8</v>
      </c>
      <c r="D147" s="4"/>
      <c r="E147" s="22" t="s">
        <v>129</v>
      </c>
      <c r="F147" s="21"/>
      <c r="G147" s="21">
        <f t="shared" ref="G147:H147" si="29">SUM(G148:G149)</f>
        <v>6038</v>
      </c>
      <c r="H147" s="21">
        <f t="shared" si="29"/>
        <v>6931</v>
      </c>
      <c r="I147" s="14">
        <f t="shared" si="25"/>
        <v>-893</v>
      </c>
      <c r="J147" s="4"/>
      <c r="K147" s="9">
        <f t="shared" si="23"/>
        <v>1.1478966545213647</v>
      </c>
    </row>
    <row r="148" spans="1:11" ht="13">
      <c r="A148" s="15"/>
      <c r="B148" s="4"/>
      <c r="C148" s="4"/>
      <c r="D148" s="4">
        <v>1</v>
      </c>
      <c r="E148" s="21" t="s">
        <v>127</v>
      </c>
      <c r="F148" s="21"/>
      <c r="G148" s="22">
        <v>3000</v>
      </c>
      <c r="H148" s="22">
        <v>3000</v>
      </c>
      <c r="I148" s="14">
        <f t="shared" si="25"/>
        <v>0</v>
      </c>
      <c r="J148" s="4"/>
      <c r="K148" s="9">
        <f t="shared" si="23"/>
        <v>1</v>
      </c>
    </row>
    <row r="149" spans="1:11" ht="13">
      <c r="A149" s="15"/>
      <c r="B149" s="4"/>
      <c r="C149" s="4"/>
      <c r="D149" s="4">
        <v>2</v>
      </c>
      <c r="E149" s="22" t="s">
        <v>41</v>
      </c>
      <c r="F149" s="21"/>
      <c r="G149" s="22">
        <v>3038</v>
      </c>
      <c r="H149" s="22">
        <v>3931</v>
      </c>
      <c r="I149" s="14">
        <f t="shared" si="25"/>
        <v>-893</v>
      </c>
      <c r="J149" s="4"/>
      <c r="K149" s="9">
        <f t="shared" si="23"/>
        <v>1.2939433838051349</v>
      </c>
    </row>
    <row r="150" spans="1:11" ht="13">
      <c r="A150" s="15"/>
      <c r="B150" s="4"/>
      <c r="C150" s="4">
        <v>9</v>
      </c>
      <c r="D150" s="4"/>
      <c r="E150" s="22" t="s">
        <v>130</v>
      </c>
      <c r="F150" s="21"/>
      <c r="G150" s="21">
        <f t="shared" ref="G150:H150" si="30">SUM(G151:G152)</f>
        <v>2700</v>
      </c>
      <c r="H150" s="21">
        <f t="shared" si="30"/>
        <v>2100</v>
      </c>
      <c r="I150" s="14">
        <f t="shared" si="25"/>
        <v>600</v>
      </c>
      <c r="J150" s="4"/>
      <c r="K150" s="9">
        <f t="shared" si="23"/>
        <v>0.77777777777777779</v>
      </c>
    </row>
    <row r="151" spans="1:11" ht="13">
      <c r="A151" s="15"/>
      <c r="B151" s="4"/>
      <c r="C151" s="4"/>
      <c r="D151" s="4">
        <v>1</v>
      </c>
      <c r="E151" s="22" t="s">
        <v>53</v>
      </c>
      <c r="F151" s="21"/>
      <c r="G151" s="22">
        <v>900</v>
      </c>
      <c r="H151" s="22">
        <v>1200</v>
      </c>
      <c r="I151" s="14">
        <f t="shared" si="25"/>
        <v>-300</v>
      </c>
      <c r="J151" s="4"/>
      <c r="K151" s="9">
        <f t="shared" si="23"/>
        <v>1.3333333333333333</v>
      </c>
    </row>
    <row r="152" spans="1:11" ht="13">
      <c r="A152" s="15"/>
      <c r="B152" s="4"/>
      <c r="C152" s="4"/>
      <c r="D152" s="24">
        <v>2</v>
      </c>
      <c r="E152" s="22" t="s">
        <v>27</v>
      </c>
      <c r="F152" s="21"/>
      <c r="G152" s="22">
        <v>1800</v>
      </c>
      <c r="H152" s="22">
        <v>900</v>
      </c>
      <c r="I152" s="14">
        <f t="shared" si="25"/>
        <v>900</v>
      </c>
      <c r="J152" s="4"/>
      <c r="K152" s="9">
        <f t="shared" si="23"/>
        <v>0.5</v>
      </c>
    </row>
    <row r="153" spans="1:11" ht="13">
      <c r="A153" s="15"/>
      <c r="B153" s="4"/>
      <c r="C153" s="24">
        <v>10</v>
      </c>
      <c r="D153" s="4"/>
      <c r="E153" s="22" t="s">
        <v>131</v>
      </c>
      <c r="F153" s="21"/>
      <c r="G153" s="21">
        <f t="shared" ref="G153:H153" si="31">SUM(G154:G155)</f>
        <v>1378</v>
      </c>
      <c r="H153" s="21">
        <f t="shared" si="31"/>
        <v>1378</v>
      </c>
      <c r="I153" s="14">
        <f t="shared" si="25"/>
        <v>0</v>
      </c>
      <c r="J153" s="4"/>
      <c r="K153" s="9">
        <f t="shared" si="23"/>
        <v>1</v>
      </c>
    </row>
    <row r="154" spans="1:11" ht="13">
      <c r="A154" s="15"/>
      <c r="B154" s="4"/>
      <c r="C154" s="4"/>
      <c r="D154" s="4"/>
      <c r="E154" s="22" t="s">
        <v>132</v>
      </c>
      <c r="F154" s="21"/>
      <c r="G154" s="22">
        <v>1350</v>
      </c>
      <c r="H154" s="22">
        <v>1350</v>
      </c>
      <c r="I154" s="14">
        <f t="shared" si="25"/>
        <v>0</v>
      </c>
      <c r="J154" s="4"/>
      <c r="K154" s="9">
        <f t="shared" si="23"/>
        <v>1</v>
      </c>
    </row>
    <row r="155" spans="1:11" ht="13">
      <c r="A155" s="15"/>
      <c r="B155" s="4"/>
      <c r="C155" s="4"/>
      <c r="D155" s="4"/>
      <c r="E155" s="22" t="s">
        <v>133</v>
      </c>
      <c r="F155" s="21"/>
      <c r="G155" s="22">
        <v>28</v>
      </c>
      <c r="H155" s="22">
        <v>28</v>
      </c>
      <c r="I155" s="14">
        <f t="shared" si="25"/>
        <v>0</v>
      </c>
      <c r="J155" s="4"/>
      <c r="K155" s="9">
        <f t="shared" si="23"/>
        <v>1</v>
      </c>
    </row>
    <row r="156" spans="1:11" ht="13">
      <c r="A156" s="15"/>
      <c r="B156" s="4"/>
      <c r="C156" s="24">
        <v>11</v>
      </c>
      <c r="D156" s="4"/>
      <c r="E156" s="22" t="s">
        <v>134</v>
      </c>
      <c r="F156" s="21"/>
      <c r="G156" s="22">
        <v>3063</v>
      </c>
      <c r="H156" s="22">
        <v>3063</v>
      </c>
      <c r="I156" s="14">
        <f t="shared" si="25"/>
        <v>0</v>
      </c>
      <c r="J156" s="4"/>
      <c r="K156" s="9">
        <f t="shared" si="23"/>
        <v>1</v>
      </c>
    </row>
    <row r="157" spans="1:11" ht="13">
      <c r="A157" s="15"/>
      <c r="B157" s="4"/>
      <c r="C157" s="4"/>
      <c r="D157" s="24">
        <v>1</v>
      </c>
      <c r="E157" s="22" t="s">
        <v>41</v>
      </c>
      <c r="F157" s="21"/>
      <c r="G157" s="22">
        <v>3063</v>
      </c>
      <c r="H157" s="22">
        <v>3063</v>
      </c>
      <c r="I157" s="14">
        <f t="shared" si="25"/>
        <v>0</v>
      </c>
      <c r="J157" s="4"/>
      <c r="K157" s="9">
        <f t="shared" si="23"/>
        <v>1</v>
      </c>
    </row>
    <row r="158" spans="1:11" ht="13">
      <c r="A158" s="15">
        <v>4</v>
      </c>
      <c r="B158" s="4"/>
      <c r="C158" s="4"/>
      <c r="D158" s="4"/>
      <c r="E158" s="21" t="s">
        <v>135</v>
      </c>
      <c r="F158" s="22">
        <v>600</v>
      </c>
      <c r="G158" s="21">
        <f>SUM(G159)</f>
        <v>14040</v>
      </c>
      <c r="H158" s="22">
        <v>7590</v>
      </c>
      <c r="I158" s="14">
        <f t="shared" si="25"/>
        <v>6450</v>
      </c>
      <c r="J158" s="4"/>
      <c r="K158" s="9">
        <f t="shared" si="23"/>
        <v>0.54059829059829057</v>
      </c>
    </row>
    <row r="159" spans="1:11" ht="13">
      <c r="A159" s="15"/>
      <c r="B159" s="4">
        <v>1</v>
      </c>
      <c r="C159" s="28"/>
      <c r="D159" s="28"/>
      <c r="E159" s="11" t="s">
        <v>136</v>
      </c>
      <c r="F159" s="21"/>
      <c r="G159" s="21">
        <f t="shared" ref="G159:H159" si="32">SUM(G160,G161)</f>
        <v>14040</v>
      </c>
      <c r="H159" s="21">
        <f t="shared" si="32"/>
        <v>7590</v>
      </c>
      <c r="I159" s="14">
        <f t="shared" si="25"/>
        <v>6450</v>
      </c>
      <c r="J159" s="4"/>
      <c r="K159" s="9">
        <f t="shared" si="23"/>
        <v>0.54059829059829057</v>
      </c>
    </row>
    <row r="160" spans="1:11" ht="13">
      <c r="A160" s="15"/>
      <c r="B160" s="4"/>
      <c r="C160" s="28">
        <v>1</v>
      </c>
      <c r="D160" s="28"/>
      <c r="E160" s="22" t="s">
        <v>122</v>
      </c>
      <c r="F160" s="21"/>
      <c r="G160" s="22">
        <v>1440</v>
      </c>
      <c r="H160" s="22">
        <v>0</v>
      </c>
      <c r="I160" s="14">
        <f t="shared" si="25"/>
        <v>1440</v>
      </c>
      <c r="J160" s="4"/>
      <c r="K160" s="9">
        <f t="shared" si="23"/>
        <v>0</v>
      </c>
    </row>
    <row r="161" spans="1:11" ht="13">
      <c r="A161" s="15"/>
      <c r="B161" s="4"/>
      <c r="C161" s="28">
        <v>2</v>
      </c>
      <c r="D161" s="28"/>
      <c r="E161" s="21" t="s">
        <v>137</v>
      </c>
      <c r="F161" s="21"/>
      <c r="G161" s="22">
        <v>12600</v>
      </c>
      <c r="H161" s="21">
        <f>SUM(H162:H163)</f>
        <v>7590</v>
      </c>
      <c r="I161" s="14">
        <f t="shared" si="25"/>
        <v>5010</v>
      </c>
      <c r="J161" s="4"/>
      <c r="K161" s="9">
        <f t="shared" si="23"/>
        <v>0.60238095238095235</v>
      </c>
    </row>
    <row r="162" spans="1:11" ht="13">
      <c r="A162" s="15"/>
      <c r="B162" s="4"/>
      <c r="C162" s="28"/>
      <c r="D162" s="28">
        <v>1</v>
      </c>
      <c r="E162" s="21" t="s">
        <v>126</v>
      </c>
      <c r="F162" s="21"/>
      <c r="G162" s="22">
        <v>4200</v>
      </c>
      <c r="H162" s="21">
        <v>0</v>
      </c>
      <c r="I162" s="14">
        <f t="shared" si="25"/>
        <v>4200</v>
      </c>
      <c r="J162" s="4"/>
      <c r="K162" s="9">
        <f t="shared" si="23"/>
        <v>0</v>
      </c>
    </row>
    <row r="163" spans="1:11" ht="13">
      <c r="A163" s="15"/>
      <c r="B163" s="4"/>
      <c r="C163" s="28"/>
      <c r="D163" s="28">
        <v>2</v>
      </c>
      <c r="E163" s="21" t="s">
        <v>41</v>
      </c>
      <c r="F163" s="21"/>
      <c r="G163" s="22">
        <v>8400</v>
      </c>
      <c r="H163" s="21">
        <v>7590</v>
      </c>
      <c r="I163" s="14">
        <f t="shared" si="25"/>
        <v>810</v>
      </c>
      <c r="J163" s="4"/>
      <c r="K163" s="9">
        <f t="shared" si="23"/>
        <v>0.90357142857142858</v>
      </c>
    </row>
    <row r="164" spans="1:11" ht="13">
      <c r="A164" s="15">
        <v>5</v>
      </c>
      <c r="B164" s="4"/>
      <c r="C164" s="28"/>
      <c r="D164" s="28"/>
      <c r="E164" s="21" t="s">
        <v>138</v>
      </c>
      <c r="F164" s="22">
        <v>0</v>
      </c>
      <c r="G164" s="21">
        <f t="shared" ref="G164:H164" si="33">SUM(G166,G173)</f>
        <v>0</v>
      </c>
      <c r="H164" s="21">
        <f t="shared" si="33"/>
        <v>0</v>
      </c>
      <c r="I164" s="14">
        <f t="shared" si="25"/>
        <v>0</v>
      </c>
      <c r="J164" s="4"/>
      <c r="K164" s="18">
        <v>0</v>
      </c>
    </row>
  </sheetData>
  <mergeCells count="9">
    <mergeCell ref="H3:H4"/>
    <mergeCell ref="I3:I4"/>
    <mergeCell ref="J3:J4"/>
    <mergeCell ref="K3:K4"/>
    <mergeCell ref="A1:K1"/>
    <mergeCell ref="A2:K2"/>
    <mergeCell ref="A3:E3"/>
    <mergeCell ref="F3:F4"/>
    <mergeCell ref="G3:G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2020-02-19T15:32:28Z</cp:lastPrinted>
  <dcterms:created xsi:type="dcterms:W3CDTF">2020-02-19T15:34:24Z</dcterms:created>
  <dcterms:modified xsi:type="dcterms:W3CDTF">2020-02-19T15:34:25Z</dcterms:modified>
</cp:coreProperties>
</file>